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095" windowHeight="9000" tabRatio="657"/>
  </bookViews>
  <sheets>
    <sheet name="收入支出决算总表" sheetId="1" r:id="rId1"/>
    <sheet name="收入决算总表" sheetId="2" r:id="rId2"/>
    <sheet name="支出决算总表" sheetId="3" r:id="rId3"/>
    <sheet name="财政拨款收入支出决算总表" sheetId="4" r:id="rId4"/>
    <sheet name="一般公共预算财政拨款支出决算表" sheetId="5" r:id="rId5"/>
    <sheet name="一般公共预算财政拨款基本支出决算表" sheetId="6" r:id="rId6"/>
    <sheet name="一般公共预算财政拨款“三公”经费支出决算表" sheetId="7" r:id="rId7"/>
    <sheet name="政府性基金预算财政拨款收入支出决算表" sheetId="8" r:id="rId8"/>
  </sheets>
  <externalReferences>
    <externalReference r:id="rId9"/>
    <externalReference r:id="rId10"/>
    <externalReference r:id="rId11"/>
    <externalReference r:id="rId12"/>
    <externalReference r:id="rId13"/>
    <externalReference r:id="rId14"/>
    <externalReference r:id="rId15"/>
  </externalReferences>
  <calcPr calcId="144525"/>
</workbook>
</file>

<file path=xl/sharedStrings.xml><?xml version="1.0" encoding="utf-8"?>
<sst xmlns="http://schemas.openxmlformats.org/spreadsheetml/2006/main" count="191">
  <si>
    <t>收入支出决算总表</t>
  </si>
  <si>
    <t>公开01表</t>
  </si>
  <si>
    <t>部门：汨罗市交通运输系统</t>
  </si>
  <si>
    <t>单位：万元</t>
  </si>
  <si>
    <t>收入</t>
  </si>
  <si>
    <t>支出</t>
  </si>
  <si>
    <t>项    目</t>
  </si>
  <si>
    <t>行次</t>
  </si>
  <si>
    <t>决算数</t>
  </si>
  <si>
    <t>栏    次</t>
  </si>
  <si>
    <t>1</t>
  </si>
  <si>
    <t>2</t>
  </si>
  <si>
    <t>一、财政拨款收入</t>
  </si>
  <si>
    <t>一、一般公共服务支出</t>
  </si>
  <si>
    <t>14</t>
  </si>
  <si>
    <t>二、上级补助收入</t>
  </si>
  <si>
    <t>二、外交支出</t>
  </si>
  <si>
    <t>15</t>
  </si>
  <si>
    <t>三、事业收入</t>
  </si>
  <si>
    <t>3</t>
  </si>
  <si>
    <t>三、国防支出</t>
  </si>
  <si>
    <t>16</t>
  </si>
  <si>
    <t>四、经营收入</t>
  </si>
  <si>
    <t>4</t>
  </si>
  <si>
    <t>四、公共安全支出</t>
  </si>
  <si>
    <t>17</t>
  </si>
  <si>
    <t>五、附属单位上缴收入</t>
  </si>
  <si>
    <t>5</t>
  </si>
  <si>
    <t>五、教育支出</t>
  </si>
  <si>
    <t>18</t>
  </si>
  <si>
    <t>六、其他收入</t>
  </si>
  <si>
    <t>6</t>
  </si>
  <si>
    <t>六、科学技术支出</t>
  </si>
  <si>
    <t>19</t>
  </si>
  <si>
    <t>7</t>
  </si>
  <si>
    <t>七、社会保障和就业支出</t>
  </si>
  <si>
    <t>20</t>
  </si>
  <si>
    <t>8</t>
  </si>
  <si>
    <t>八、交通运输支出</t>
  </si>
  <si>
    <t>21</t>
  </si>
  <si>
    <t>本年收入合计</t>
  </si>
  <si>
    <t>9</t>
  </si>
  <si>
    <t>本年支出合计</t>
  </si>
  <si>
    <t>22</t>
  </si>
  <si>
    <t xml:space="preserve">         用事业基金弥补收支差额</t>
  </si>
  <si>
    <t>10</t>
  </si>
  <si>
    <t xml:space="preserve">                结余分配</t>
  </si>
  <si>
    <t>23</t>
  </si>
  <si>
    <t xml:space="preserve">         年初结转和结余</t>
  </si>
  <si>
    <t>11</t>
  </si>
  <si>
    <t xml:space="preserve">                年末结转和结余</t>
  </si>
  <si>
    <t>24</t>
  </si>
  <si>
    <t>12</t>
  </si>
  <si>
    <t>25</t>
  </si>
  <si>
    <t>合计</t>
  </si>
  <si>
    <t>13</t>
  </si>
  <si>
    <t>26</t>
  </si>
  <si>
    <r>
      <rPr>
        <sz val="10"/>
        <rFont val="宋体"/>
        <charset val="134"/>
      </rPr>
      <t>注：本表反映部门本年度的总收支和年末结转结余情况</t>
    </r>
    <r>
      <rPr>
        <sz val="10"/>
        <rFont val="宋体"/>
        <charset val="134"/>
      </rPr>
      <t>。</t>
    </r>
  </si>
  <si>
    <t>收入决算总表</t>
  </si>
  <si>
    <t>公开02表</t>
  </si>
  <si>
    <t>财政拨款收入</t>
  </si>
  <si>
    <t>上级补助收入</t>
  </si>
  <si>
    <t>事业收入</t>
  </si>
  <si>
    <t>经营收入</t>
  </si>
  <si>
    <t>附属单位上缴收入</t>
  </si>
  <si>
    <t>其他收入</t>
  </si>
  <si>
    <t>功能分类科目编码</t>
  </si>
  <si>
    <t>科目名称</t>
  </si>
  <si>
    <t>栏次</t>
  </si>
  <si>
    <t>交通运输支出</t>
  </si>
  <si>
    <t>21401</t>
  </si>
  <si>
    <t>公路水路运输</t>
  </si>
  <si>
    <t>2140101</t>
  </si>
  <si>
    <t>行政运行</t>
  </si>
  <si>
    <t>2140102</t>
  </si>
  <si>
    <t>一般行政管理事务</t>
  </si>
  <si>
    <t>2140106</t>
  </si>
  <si>
    <t>公路养护</t>
  </si>
  <si>
    <t>2140199</t>
  </si>
  <si>
    <t>其他公路水路运输支出</t>
  </si>
  <si>
    <t>社会保障和就业支出</t>
  </si>
  <si>
    <t>21499</t>
  </si>
  <si>
    <t>其他交通运输支出</t>
  </si>
  <si>
    <t>注：本表反映部门本年度取得的各项收入情况。</t>
  </si>
  <si>
    <t>支出决算总表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</si>
  <si>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</si>
  <si>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</si>
  <si>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</si>
  <si>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</si>
  <si>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</si>
  <si>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</si>
  <si>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</si>
  <si>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</si>
  <si>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</si>
  <si>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金额</t>
  </si>
  <si>
    <t>一般公共预算财政拨款</t>
  </si>
  <si>
    <t>政府性基金预算财政拨款</t>
  </si>
  <si>
    <t>一、一般公共预算财政拨款</t>
  </si>
  <si>
    <t>二、政府性基金预算财政拨款</t>
  </si>
  <si>
    <t>年初财政拨款结转和结余</t>
  </si>
  <si>
    <t>年末结转和结余</t>
  </si>
  <si>
    <t xml:space="preserve">      一般公共预算财政拨款</t>
  </si>
  <si>
    <t xml:space="preserve">        政府性基金预算财政拨款</t>
  </si>
  <si>
    <r>
      <rPr>
        <sz val="10"/>
        <rFont val="宋体"/>
        <charset val="134"/>
      </rPr>
      <t>注：本表反映部门本年度一般公共预算财政拨款和政府性基金预算财政拨款的总收支和年末结转结余情况</t>
    </r>
    <r>
      <rPr>
        <sz val="10"/>
        <rFont val="宋体"/>
        <charset val="134"/>
      </rPr>
      <t>。</t>
    </r>
  </si>
  <si>
    <t>一般公共预算财政拨款支出决算表</t>
  </si>
  <si>
    <r>
      <rPr>
        <sz val="10"/>
        <color indexed="8"/>
        <rFont val="宋体"/>
        <charset val="134"/>
      </rPr>
      <t>公开0</t>
    </r>
    <r>
      <rPr>
        <sz val="10"/>
        <color indexed="8"/>
        <rFont val="宋体"/>
        <charset val="134"/>
      </rPr>
      <t>5</t>
    </r>
    <r>
      <rPr>
        <sz val="10"/>
        <color indexed="8"/>
        <rFont val="宋体"/>
        <charset val="134"/>
      </rPr>
      <t>表</t>
    </r>
  </si>
  <si>
    <r>
      <rPr>
        <sz val="12"/>
        <rFont val="宋体"/>
        <charset val="134"/>
      </rPr>
      <t xml:space="preserve">项 </t>
    </r>
    <r>
      <rPr>
        <sz val="11"/>
        <color indexed="8"/>
        <rFont val="宋体"/>
        <charset val="134"/>
      </rPr>
      <t xml:space="preserve">   </t>
    </r>
    <r>
      <rPr>
        <sz val="12"/>
        <rFont val="宋体"/>
        <charset val="134"/>
      </rPr>
      <t>目</t>
    </r>
  </si>
  <si>
    <t xml:space="preserve">基本支出  </t>
  </si>
  <si>
    <t>注：本表反映部门本年度一般公共预算财政拨款实际支出情况。</t>
  </si>
  <si>
    <t>一般公共预算财政拨款基本支出决算表</t>
  </si>
  <si>
    <t>公开06表                    单位 :万元</t>
  </si>
  <si>
    <t>经济分类科目</t>
  </si>
  <si>
    <t>2017年基本支出</t>
  </si>
  <si>
    <t>科目编码</t>
  </si>
  <si>
    <t>人员经费</t>
  </si>
  <si>
    <t>公用经费</t>
  </si>
  <si>
    <t>工资福利支出</t>
  </si>
  <si>
    <t xml:space="preserve">  基本工资</t>
  </si>
  <si>
    <t xml:space="preserve">  津贴补贴</t>
  </si>
  <si>
    <r>
      <rPr>
        <b/>
        <sz val="12"/>
        <rFont val="宋体"/>
        <charset val="134"/>
      </rPr>
      <t xml:space="preserve"> </t>
    </r>
    <r>
      <rPr>
        <sz val="12"/>
        <rFont val="宋体"/>
        <charset val="134"/>
      </rPr>
      <t xml:space="preserve"> </t>
    </r>
    <r>
      <rPr>
        <sz val="12"/>
        <rFont val="宋体"/>
        <charset val="134"/>
      </rPr>
      <t>奖金</t>
    </r>
  </si>
  <si>
    <t xml:space="preserve">  社会保障缴费</t>
  </si>
  <si>
    <t xml:space="preserve">  绩效工资</t>
  </si>
  <si>
    <t xml:space="preserve">  其他工资福利支出</t>
  </si>
  <si>
    <t>商品和服务支出</t>
  </si>
  <si>
    <t xml:space="preserve">  办公费</t>
  </si>
  <si>
    <t xml:space="preserve">  印刷费</t>
  </si>
  <si>
    <t xml:space="preserve">  咨询费</t>
  </si>
  <si>
    <t xml:space="preserve">  手续费</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</si>
  <si>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</si>
  <si>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</si>
  <si>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</si>
  <si>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</si>
  <si>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</si>
  <si>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</si>
  <si>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</si>
  <si>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</si>
  <si>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</si>
  <si>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  会议费</t>
  </si>
  <si>
    <t xml:space="preserve">  培训费</t>
  </si>
  <si>
    <t xml:space="preserve">  公务接待费</t>
  </si>
  <si>
    <t xml:space="preserve">  专用材料费</t>
  </si>
  <si>
    <t xml:space="preserve">  专用燃料费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</si>
  <si>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</si>
  <si>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</si>
  <si>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</si>
  <si>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</si>
  <si>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</si>
  <si>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</si>
  <si>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其他一般商品和服务支出</t>
  </si>
  <si>
    <t>对个人和家庭的补助</t>
  </si>
  <si>
    <t xml:space="preserve">  离休费</t>
  </si>
  <si>
    <t xml:space="preserve">  退休费</t>
  </si>
  <si>
    <t xml:space="preserve">  抚恤金</t>
  </si>
  <si>
    <t xml:space="preserve">  生活补助</t>
  </si>
  <si>
    <t xml:space="preserve">  医疗费</t>
  </si>
  <si>
    <t xml:space="preserve">  奖励金</t>
  </si>
  <si>
    <t xml:space="preserve">  住房公积金</t>
  </si>
  <si>
    <t xml:space="preserve">  其他对个人和家庭的补助</t>
  </si>
  <si>
    <t>资本性支出</t>
  </si>
  <si>
    <t>其他资本性支出</t>
  </si>
  <si>
    <t>一般公共预算财政拨款“三公”经费支出决算表</t>
  </si>
  <si>
    <r>
      <rPr>
        <sz val="10"/>
        <rFont val="仿宋_GB2312"/>
        <charset val="134"/>
      </rPr>
      <t>公开</t>
    </r>
    <r>
      <rPr>
        <sz val="10"/>
        <rFont val="宋体"/>
        <charset val="134"/>
      </rPr>
      <t>07</t>
    </r>
    <r>
      <rPr>
        <sz val="10"/>
        <rFont val="仿宋_GB2312"/>
        <charset val="134"/>
      </rPr>
      <t>表</t>
    </r>
  </si>
  <si>
    <t>部门名称：汨罗市交通运输系统</t>
  </si>
  <si>
    <t>金额单位：万元</t>
  </si>
  <si>
    <t>项目</t>
  </si>
  <si>
    <r>
      <rPr>
        <sz val="12"/>
        <rFont val="宋体"/>
        <charset val="134"/>
      </rPr>
      <t>201</t>
    </r>
    <r>
      <rPr>
        <sz val="12"/>
        <rFont val="宋体"/>
        <charset val="134"/>
      </rPr>
      <t>7</t>
    </r>
    <r>
      <rPr>
        <sz val="12"/>
        <rFont val="宋体"/>
        <charset val="134"/>
      </rPr>
      <t>年与201</t>
    </r>
    <r>
      <rPr>
        <sz val="12"/>
        <rFont val="宋体"/>
        <charset val="134"/>
      </rPr>
      <t>6</t>
    </r>
    <r>
      <rPr>
        <sz val="12"/>
        <rFont val="宋体"/>
        <charset val="134"/>
      </rPr>
      <t>年对比增减变化原因</t>
    </r>
  </si>
  <si>
    <t>一、支出合计</t>
  </si>
  <si>
    <r>
      <rPr>
        <sz val="12"/>
        <rFont val="宋体"/>
        <charset val="134"/>
      </rPr>
      <t>1.</t>
    </r>
    <r>
      <rPr>
        <sz val="11"/>
        <rFont val="仿宋_GB2312"/>
        <charset val="134"/>
      </rPr>
      <t>因公出国（境）费</t>
    </r>
  </si>
  <si>
    <r>
      <rPr>
        <sz val="12"/>
        <rFont val="宋体"/>
        <charset val="134"/>
      </rPr>
      <t>2.</t>
    </r>
    <r>
      <rPr>
        <sz val="11"/>
        <rFont val="仿宋_GB2312"/>
        <charset val="134"/>
      </rPr>
      <t>公务用车购置及运行维护费</t>
    </r>
  </si>
  <si>
    <t>同期比下降28.9%.局机关公务车改革</t>
  </si>
  <si>
    <r>
      <rPr>
        <sz val="12"/>
        <rFont val="宋体"/>
        <charset val="134"/>
      </rPr>
      <t>（1）</t>
    </r>
    <r>
      <rPr>
        <sz val="11"/>
        <rFont val="仿宋_GB2312"/>
        <charset val="134"/>
      </rPr>
      <t>公务用车购置费</t>
    </r>
  </si>
  <si>
    <r>
      <rPr>
        <sz val="12"/>
        <rFont val="宋体"/>
        <charset val="134"/>
      </rPr>
      <t>（2）</t>
    </r>
    <r>
      <rPr>
        <sz val="11"/>
        <rFont val="仿宋_GB2312"/>
        <charset val="134"/>
      </rPr>
      <t>公务用车运行维护费</t>
    </r>
  </si>
  <si>
    <r>
      <rPr>
        <sz val="12"/>
        <rFont val="宋体"/>
        <charset val="134"/>
      </rPr>
      <t>3.</t>
    </r>
    <r>
      <rPr>
        <sz val="11"/>
        <rFont val="仿宋_GB2312"/>
        <charset val="134"/>
      </rPr>
      <t>公务接待费</t>
    </r>
  </si>
  <si>
    <t>同期比下降18%,执行禁酒令</t>
  </si>
  <si>
    <t>二、相关统计数</t>
  </si>
  <si>
    <r>
      <rPr>
        <sz val="12"/>
        <rFont val="宋体"/>
        <charset val="134"/>
      </rPr>
      <t>1.</t>
    </r>
    <r>
      <rPr>
        <sz val="11"/>
        <rFont val="仿宋_GB2312"/>
        <charset val="134"/>
      </rPr>
      <t>因公出国（境）团组数（个）</t>
    </r>
  </si>
  <si>
    <r>
      <rPr>
        <sz val="12"/>
        <rFont val="宋体"/>
        <charset val="134"/>
      </rPr>
      <t>2.</t>
    </r>
    <r>
      <rPr>
        <sz val="11"/>
        <rFont val="仿宋_GB2312"/>
        <charset val="134"/>
      </rPr>
      <t>因公出国（境）人数（人）</t>
    </r>
  </si>
  <si>
    <r>
      <rPr>
        <sz val="12"/>
        <rFont val="宋体"/>
        <charset val="134"/>
      </rPr>
      <t>3.</t>
    </r>
    <r>
      <rPr>
        <sz val="11"/>
        <rFont val="仿宋_GB2312"/>
        <charset val="134"/>
      </rPr>
      <t>公务用车购置数（辆）</t>
    </r>
  </si>
  <si>
    <r>
      <rPr>
        <sz val="12"/>
        <rFont val="宋体"/>
        <charset val="134"/>
      </rPr>
      <t>4.</t>
    </r>
    <r>
      <rPr>
        <sz val="11"/>
        <rFont val="仿宋_GB2312"/>
        <charset val="134"/>
      </rPr>
      <t>公务用车保有量（辆）</t>
    </r>
  </si>
  <si>
    <r>
      <rPr>
        <sz val="12"/>
        <rFont val="宋体"/>
        <charset val="134"/>
      </rPr>
      <t>5.</t>
    </r>
    <r>
      <rPr>
        <sz val="11"/>
        <rFont val="仿宋_GB2312"/>
        <charset val="134"/>
      </rPr>
      <t>公务接待批次（批）</t>
    </r>
  </si>
  <si>
    <r>
      <rPr>
        <sz val="12"/>
        <rFont val="宋体"/>
        <charset val="134"/>
      </rPr>
      <t>6.</t>
    </r>
    <r>
      <rPr>
        <sz val="11"/>
        <rFont val="仿宋_GB2312"/>
        <charset val="134"/>
      </rPr>
      <t>公务接待人数（人）</t>
    </r>
  </si>
  <si>
    <r>
      <rPr>
        <sz val="10"/>
        <rFont val="仿宋_GB2312"/>
        <charset val="134"/>
      </rPr>
      <t>说明</t>
    </r>
    <r>
      <rPr>
        <sz val="10"/>
        <rFont val="宋体"/>
        <charset val="134"/>
      </rPr>
      <t>:1、</t>
    </r>
    <r>
      <rPr>
        <sz val="10"/>
        <rFont val="仿宋_GB2312"/>
        <charset val="134"/>
      </rPr>
      <t>本表公开内容为列市级支出的“三公”经费当年安排数和上年结转数；</t>
    </r>
  </si>
  <si>
    <r>
      <rPr>
        <sz val="10"/>
        <rFont val="仿宋_GB2312"/>
        <charset val="134"/>
      </rPr>
      <t xml:space="preserve">     </t>
    </r>
    <r>
      <rPr>
        <sz val="10"/>
        <rFont val="宋体"/>
        <charset val="134"/>
      </rPr>
      <t>2、</t>
    </r>
    <r>
      <rPr>
        <sz val="10"/>
        <rFont val="仿宋_GB2312"/>
        <charset val="134"/>
      </rPr>
      <t>一般公共预算拨款支出包括经费拨款和纳入一般公共预算管理的非税收入拨款形成的支出；</t>
    </r>
  </si>
  <si>
    <t xml:space="preserve">     3、注明因公出国（境）团组数和人数；当年公务用车购置数和保有量；
     4、注明公务接待批次和人数。</t>
  </si>
  <si>
    <t>政府性基金预算财政拨款收入支出决算表</t>
  </si>
  <si>
    <r>
      <rPr>
        <sz val="10"/>
        <color indexed="8"/>
        <rFont val="宋体"/>
        <charset val="134"/>
      </rPr>
      <t>公开0</t>
    </r>
    <r>
      <rPr>
        <sz val="10"/>
        <color indexed="8"/>
        <rFont val="宋体"/>
        <charset val="134"/>
      </rPr>
      <t>8</t>
    </r>
    <r>
      <rPr>
        <sz val="10"/>
        <color indexed="8"/>
        <rFont val="宋体"/>
        <charset val="134"/>
      </rPr>
      <t>表</t>
    </r>
  </si>
  <si>
    <t>年初结转和结余</t>
  </si>
  <si>
    <t>本年收入</t>
  </si>
  <si>
    <t>本年支出</t>
  </si>
  <si>
    <t>小计</t>
  </si>
  <si>
    <t>注：本表反映部门本年度政府性基金预算财政拨款收入支出及结转和结余情况。</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</si>
</sst>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00_ "/>
  </numFmts>
  <fonts count="49">
    <font>
      <sz val="11"/>
      <color theme="1"/>
      <name val="宋体"/>
      <charset val="134"/>
      <scheme val="minor"/>
    </font>
    <font>
      <sz val="16"/>
      <name val="宋体"/>
      <charset val="134"/>
    </font>
    <font>
      <sz val="10"/>
      <name val="宋体"/>
      <charset val="134"/>
    </font>
    <font>
      <sz val="12"/>
      <name val="宋体"/>
      <charset val="134"/>
    </font>
    <font>
      <sz val="16"/>
      <name val="华文中宋"/>
      <charset val="134"/>
    </font>
    <font>
      <sz val="10"/>
      <color indexed="8"/>
      <name val="宋体"/>
      <charset val="134"/>
    </font>
    <font>
      <sz val="20"/>
      <name val="宋体"/>
      <charset val="134"/>
    </font>
    <font>
      <b/>
      <sz val="18"/>
      <name val="Times New Roman"/>
      <charset val="134"/>
    </font>
    <font>
      <sz val="10"/>
      <name val="Times New Roman"/>
      <charset val="134"/>
    </font>
    <font>
      <b/>
      <sz val="18"/>
      <name val="仿宋_GB2312"/>
      <charset val="134"/>
    </font>
    <font>
      <sz val="10"/>
      <name val="仿宋_GB2312"/>
      <charset val="134"/>
    </font>
    <font>
      <sz val="9"/>
      <name val="宋体"/>
      <charset val="134"/>
    </font>
    <font>
      <sz val="12"/>
      <name val="仿宋_GB2312"/>
      <charset val="134"/>
    </font>
    <font>
      <sz val="12"/>
      <name val="仿宋"/>
      <charset val="134"/>
    </font>
    <font>
      <sz val="9"/>
      <name val="Times New Roman"/>
      <charset val="134"/>
    </font>
    <font>
      <sz val="14"/>
      <name val="黑体"/>
      <charset val="134"/>
    </font>
    <font>
      <b/>
      <sz val="12"/>
      <name val="黑体"/>
      <charset val="134"/>
    </font>
    <font>
      <sz val="10"/>
      <name val="Arial"/>
      <charset val="134"/>
    </font>
    <font>
      <b/>
      <sz val="18"/>
      <name val="华文中宋"/>
      <charset val="134"/>
    </font>
    <font>
      <b/>
      <sz val="14"/>
      <name val="黑体"/>
      <charset val="134"/>
    </font>
    <font>
      <b/>
      <sz val="10"/>
      <name val="华文中宋"/>
      <charset val="134"/>
    </font>
    <font>
      <b/>
      <sz val="12"/>
      <name val="宋体"/>
      <charset val="134"/>
    </font>
    <font>
      <b/>
      <sz val="10"/>
      <name val="宋体"/>
      <charset val="134"/>
    </font>
    <font>
      <sz val="12"/>
      <name val="黑体"/>
      <charset val="134"/>
    </font>
    <font>
      <sz val="16"/>
      <color indexed="8"/>
      <name val="华文中宋"/>
      <charset val="134"/>
    </font>
    <font>
      <sz val="11"/>
      <name val="宋体"/>
      <charset val="134"/>
    </font>
    <font>
      <b/>
      <sz val="11"/>
      <name val="宋体"/>
      <charset val="134"/>
    </font>
    <font>
      <sz val="12"/>
      <name val="华文中宋"/>
      <charset val="134"/>
    </font>
    <font>
      <u/>
      <sz val="11"/>
      <color rgb="FF0000FF"/>
      <name val="宋体"/>
      <charset val="0"/>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theme="0"/>
      <name val="宋体"/>
      <charset val="0"/>
      <scheme val="minor"/>
    </font>
    <font>
      <b/>
      <sz val="11"/>
      <color theme="1"/>
      <name val="宋体"/>
      <charset val="0"/>
      <scheme val="minor"/>
    </font>
    <font>
      <b/>
      <sz val="11"/>
      <color rgb="FFFA7D00"/>
      <name val="宋体"/>
      <charset val="0"/>
      <scheme val="minor"/>
    </font>
    <font>
      <b/>
      <sz val="11"/>
      <color theme="3"/>
      <name val="宋体"/>
      <charset val="134"/>
      <scheme val="minor"/>
    </font>
    <font>
      <b/>
      <sz val="13"/>
      <color theme="3"/>
      <name val="宋体"/>
      <charset val="134"/>
      <scheme val="minor"/>
    </font>
    <font>
      <sz val="11"/>
      <color rgb="FFFF0000"/>
      <name val="宋体"/>
      <charset val="0"/>
      <scheme val="minor"/>
    </font>
    <font>
      <b/>
      <sz val="15"/>
      <color theme="3"/>
      <name val="宋体"/>
      <charset val="134"/>
      <scheme val="minor"/>
    </font>
    <font>
      <i/>
      <sz val="11"/>
      <color rgb="FF7F7F7F"/>
      <name val="宋体"/>
      <charset val="0"/>
      <scheme val="minor"/>
    </font>
    <font>
      <sz val="11"/>
      <color rgb="FF3F3F76"/>
      <name val="宋体"/>
      <charset val="0"/>
      <scheme val="minor"/>
    </font>
    <font>
      <sz val="11"/>
      <color rgb="FFFA7D00"/>
      <name val="宋体"/>
      <charset val="0"/>
      <scheme val="minor"/>
    </font>
    <font>
      <b/>
      <sz val="11"/>
      <color rgb="FFFFFFFF"/>
      <name val="宋体"/>
      <charset val="0"/>
      <scheme val="minor"/>
    </font>
    <font>
      <u/>
      <sz val="11"/>
      <color rgb="FF800080"/>
      <name val="宋体"/>
      <charset val="0"/>
      <scheme val="minor"/>
    </font>
    <font>
      <sz val="11"/>
      <color rgb="FF9C6500"/>
      <name val="宋体"/>
      <charset val="0"/>
      <scheme val="minor"/>
    </font>
    <font>
      <b/>
      <sz val="18"/>
      <color theme="3"/>
      <name val="宋体"/>
      <charset val="134"/>
      <scheme val="minor"/>
    </font>
    <font>
      <b/>
      <sz val="11"/>
      <color rgb="FF3F3F3F"/>
      <name val="宋体"/>
      <charset val="0"/>
      <scheme val="minor"/>
    </font>
    <font>
      <sz val="11"/>
      <color indexed="8"/>
      <name val="宋体"/>
      <charset val="134"/>
    </font>
    <font>
      <sz val="11"/>
      <name val="仿宋_GB2312"/>
      <charset val="134"/>
    </font>
  </fonts>
  <fills count="34">
    <fill>
      <patternFill patternType="none"/>
    </fill>
    <fill>
      <patternFill patternType="gray125"/>
    </fill>
    <fill>
      <patternFill patternType="solid">
        <fgColor indexed="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8" tint="0.399975585192419"/>
        <bgColor indexed="64"/>
      </patternFill>
    </fill>
    <fill>
      <patternFill patternType="solid">
        <fgColor rgb="FFFFCC9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rgb="FFFFFFCC"/>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s>
  <borders count="48">
    <border>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right/>
      <top style="thin">
        <color auto="1"/>
      </top>
      <bottom/>
      <diagonal/>
    </border>
    <border>
      <left/>
      <right/>
      <top style="thin">
        <color auto="1"/>
      </top>
      <bottom style="medium">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53">
    <xf numFmtId="0" fontId="0" fillId="0" borderId="0">
      <alignment vertical="center"/>
    </xf>
    <xf numFmtId="0" fontId="3" fillId="0" borderId="0">
      <alignment vertical="center"/>
    </xf>
    <xf numFmtId="42" fontId="0" fillId="0" borderId="0" applyFont="0" applyFill="0" applyBorder="0" applyAlignment="0" applyProtection="0">
      <alignment vertical="center"/>
    </xf>
    <xf numFmtId="0" fontId="30" fillId="19" borderId="0" applyNumberFormat="0" applyBorder="0" applyAlignment="0" applyProtection="0">
      <alignment vertical="center"/>
    </xf>
    <xf numFmtId="0" fontId="40" fillId="15" borderId="4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7" borderId="0" applyNumberFormat="0" applyBorder="0" applyAlignment="0" applyProtection="0">
      <alignment vertical="center"/>
    </xf>
    <xf numFmtId="0" fontId="29" fillId="3" borderId="0" applyNumberFormat="0" applyBorder="0" applyAlignment="0" applyProtection="0">
      <alignment vertical="center"/>
    </xf>
    <xf numFmtId="43" fontId="0" fillId="0" borderId="0" applyFont="0" applyFill="0" applyBorder="0" applyAlignment="0" applyProtection="0">
      <alignment vertical="center"/>
    </xf>
    <xf numFmtId="0" fontId="32" fillId="18"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43" fillId="0" borderId="0" applyNumberFormat="0" applyFill="0" applyBorder="0" applyAlignment="0" applyProtection="0">
      <alignment vertical="center"/>
    </xf>
    <xf numFmtId="0" fontId="0" fillId="30" borderId="46" applyNumberFormat="0" applyFont="0" applyAlignment="0" applyProtection="0">
      <alignment vertical="center"/>
    </xf>
    <xf numFmtId="0" fontId="32" fillId="33" borderId="0" applyNumberFormat="0" applyBorder="0" applyAlignment="0" applyProtection="0">
      <alignment vertical="center"/>
    </xf>
    <xf numFmtId="0" fontId="35"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8" fillId="0" borderId="43" applyNumberFormat="0" applyFill="0" applyAlignment="0" applyProtection="0">
      <alignment vertical="center"/>
    </xf>
    <xf numFmtId="0" fontId="11" fillId="0" borderId="0"/>
    <xf numFmtId="0" fontId="36" fillId="0" borderId="43" applyNumberFormat="0" applyFill="0" applyAlignment="0" applyProtection="0">
      <alignment vertical="center"/>
    </xf>
    <xf numFmtId="0" fontId="32" fillId="24" borderId="0" applyNumberFormat="0" applyBorder="0" applyAlignment="0" applyProtection="0">
      <alignment vertical="center"/>
    </xf>
    <xf numFmtId="0" fontId="35" fillId="0" borderId="42" applyNumberFormat="0" applyFill="0" applyAlignment="0" applyProtection="0">
      <alignment vertical="center"/>
    </xf>
    <xf numFmtId="0" fontId="32" fillId="32" borderId="0" applyNumberFormat="0" applyBorder="0" applyAlignment="0" applyProtection="0">
      <alignment vertical="center"/>
    </xf>
    <xf numFmtId="0" fontId="46" fillId="13" borderId="47" applyNumberFormat="0" applyAlignment="0" applyProtection="0">
      <alignment vertical="center"/>
    </xf>
    <xf numFmtId="0" fontId="11" fillId="0" borderId="0"/>
    <xf numFmtId="0" fontId="34" fillId="13" borderId="41" applyNumberFormat="0" applyAlignment="0" applyProtection="0">
      <alignment vertical="center"/>
    </xf>
    <xf numFmtId="0" fontId="42" fillId="23" borderId="45" applyNumberFormat="0" applyAlignment="0" applyProtection="0">
      <alignment vertical="center"/>
    </xf>
    <xf numFmtId="0" fontId="30" fillId="29" borderId="0" applyNumberFormat="0" applyBorder="0" applyAlignment="0" applyProtection="0">
      <alignment vertical="center"/>
    </xf>
    <xf numFmtId="0" fontId="32" fillId="12" borderId="0" applyNumberFormat="0" applyBorder="0" applyAlignment="0" applyProtection="0">
      <alignment vertical="center"/>
    </xf>
    <xf numFmtId="0" fontId="41" fillId="0" borderId="44" applyNumberFormat="0" applyFill="0" applyAlignment="0" applyProtection="0">
      <alignment vertical="center"/>
    </xf>
    <xf numFmtId="0" fontId="33" fillId="0" borderId="40" applyNumberFormat="0" applyFill="0" applyAlignment="0" applyProtection="0">
      <alignment vertical="center"/>
    </xf>
    <xf numFmtId="0" fontId="31" fillId="6" borderId="0" applyNumberFormat="0" applyBorder="0" applyAlignment="0" applyProtection="0">
      <alignment vertical="center"/>
    </xf>
    <xf numFmtId="0" fontId="44" fillId="28" borderId="0" applyNumberFormat="0" applyBorder="0" applyAlignment="0" applyProtection="0">
      <alignment vertical="center"/>
    </xf>
    <xf numFmtId="0" fontId="30" fillId="5" borderId="0" applyNumberFormat="0" applyBorder="0" applyAlignment="0" applyProtection="0">
      <alignment vertical="center"/>
    </xf>
    <xf numFmtId="0" fontId="32" fillId="11" borderId="0" applyNumberFormat="0" applyBorder="0" applyAlignment="0" applyProtection="0">
      <alignment vertical="center"/>
    </xf>
    <xf numFmtId="0" fontId="30" fillId="10" borderId="0" applyNumberFormat="0" applyBorder="0" applyAlignment="0" applyProtection="0">
      <alignment vertical="center"/>
    </xf>
    <xf numFmtId="0" fontId="30" fillId="27" borderId="0" applyNumberFormat="0" applyBorder="0" applyAlignment="0" applyProtection="0">
      <alignment vertical="center"/>
    </xf>
    <xf numFmtId="0" fontId="30" fillId="26" borderId="0" applyNumberFormat="0" applyBorder="0" applyAlignment="0" applyProtection="0">
      <alignment vertical="center"/>
    </xf>
    <xf numFmtId="0" fontId="3" fillId="0" borderId="0">
      <alignment vertical="center"/>
    </xf>
    <xf numFmtId="0" fontId="30" fillId="22" borderId="0" applyNumberFormat="0" applyBorder="0" applyAlignment="0" applyProtection="0">
      <alignment vertical="center"/>
    </xf>
    <xf numFmtId="0" fontId="32" fillId="9" borderId="0" applyNumberFormat="0" applyBorder="0" applyAlignment="0" applyProtection="0">
      <alignment vertical="center"/>
    </xf>
    <xf numFmtId="0" fontId="32" fillId="31" borderId="0" applyNumberFormat="0" applyBorder="0" applyAlignment="0" applyProtection="0">
      <alignment vertical="center"/>
    </xf>
    <xf numFmtId="0" fontId="30" fillId="25" borderId="0" applyNumberFormat="0" applyBorder="0" applyAlignment="0" applyProtection="0">
      <alignment vertical="center"/>
    </xf>
    <xf numFmtId="0" fontId="30" fillId="21" borderId="0" applyNumberFormat="0" applyBorder="0" applyAlignment="0" applyProtection="0">
      <alignment vertical="center"/>
    </xf>
    <xf numFmtId="0" fontId="32" fillId="20" borderId="0" applyNumberFormat="0" applyBorder="0" applyAlignment="0" applyProtection="0">
      <alignment vertical="center"/>
    </xf>
    <xf numFmtId="0" fontId="30" fillId="17" borderId="0" applyNumberFormat="0" applyBorder="0" applyAlignment="0" applyProtection="0">
      <alignment vertical="center"/>
    </xf>
    <xf numFmtId="0" fontId="32" fillId="14" borderId="0" applyNumberFormat="0" applyBorder="0" applyAlignment="0" applyProtection="0">
      <alignment vertical="center"/>
    </xf>
    <xf numFmtId="0" fontId="32" fillId="16" borderId="0" applyNumberFormat="0" applyBorder="0" applyAlignment="0" applyProtection="0">
      <alignment vertical="center"/>
    </xf>
    <xf numFmtId="0" fontId="30" fillId="4" borderId="0" applyNumberFormat="0" applyBorder="0" applyAlignment="0" applyProtection="0">
      <alignment vertical="center"/>
    </xf>
    <xf numFmtId="0" fontId="32" fillId="8" borderId="0" applyNumberFormat="0" applyBorder="0" applyAlignment="0" applyProtection="0">
      <alignment vertical="center"/>
    </xf>
  </cellStyleXfs>
  <cellXfs count="214">
    <xf numFmtId="0" fontId="0" fillId="0" borderId="0" xfId="0">
      <alignment vertical="center"/>
    </xf>
    <xf numFmtId="0" fontId="1" fillId="2" borderId="0" xfId="41" applyFont="1" applyFill="1" applyBorder="1" applyAlignment="1">
      <alignment vertical="center" wrapText="1"/>
    </xf>
    <xf numFmtId="0" fontId="2" fillId="2" borderId="0" xfId="41" applyFont="1" applyFill="1" applyBorder="1" applyAlignment="1">
      <alignment vertical="center" wrapText="1"/>
    </xf>
    <xf numFmtId="0" fontId="3" fillId="0" borderId="0" xfId="41" applyFont="1" applyFill="1" applyBorder="1" applyAlignment="1">
      <alignment horizontal="center" vertical="center" wrapText="1"/>
    </xf>
    <xf numFmtId="0" fontId="3" fillId="0" borderId="0" xfId="41" applyFont="1" applyFill="1" applyBorder="1" applyAlignment="1">
      <alignment vertical="center" wrapText="1"/>
    </xf>
    <xf numFmtId="0" fontId="3" fillId="0" borderId="0" xfId="41" applyFill="1" applyBorder="1" applyAlignment="1">
      <alignment vertical="center" wrapText="1"/>
    </xf>
    <xf numFmtId="0" fontId="4" fillId="2" borderId="0" xfId="41" applyFont="1" applyFill="1" applyBorder="1" applyAlignment="1">
      <alignment horizontal="center" vertical="center" wrapText="1"/>
    </xf>
    <xf numFmtId="0" fontId="2" fillId="2" borderId="0" xfId="41" applyFont="1" applyFill="1" applyBorder="1" applyAlignment="1">
      <alignment horizontal="center" vertical="center" wrapText="1"/>
    </xf>
    <xf numFmtId="0" fontId="5" fillId="2" borderId="0" xfId="1" applyFont="1" applyFill="1" applyBorder="1" applyAlignment="1">
      <alignment horizontal="left" vertical="center"/>
    </xf>
    <xf numFmtId="0" fontId="2" fillId="2" borderId="1" xfId="41" applyFont="1" applyFill="1" applyBorder="1" applyAlignment="1">
      <alignment vertical="center" wrapText="1"/>
    </xf>
    <xf numFmtId="0" fontId="3" fillId="0" borderId="2" xfId="41" applyFont="1" applyFill="1" applyBorder="1" applyAlignment="1">
      <alignment horizontal="center" vertical="center" wrapText="1"/>
    </xf>
    <xf numFmtId="0" fontId="3" fillId="0" borderId="3" xfId="41" applyFont="1" applyFill="1" applyBorder="1" applyAlignment="1">
      <alignment horizontal="center" vertical="center" wrapText="1"/>
    </xf>
    <xf numFmtId="0" fontId="3" fillId="0" borderId="4" xfId="41" applyFont="1" applyFill="1" applyBorder="1" applyAlignment="1">
      <alignment horizontal="center" vertical="center" wrapText="1"/>
    </xf>
    <xf numFmtId="0" fontId="3" fillId="0" borderId="5" xfId="41" applyFont="1" applyFill="1" applyBorder="1" applyAlignment="1">
      <alignment horizontal="center" vertical="center" wrapText="1"/>
    </xf>
    <xf numFmtId="0" fontId="3" fillId="0" borderId="6" xfId="41" applyFont="1" applyFill="1" applyBorder="1" applyAlignment="1">
      <alignment horizontal="center" vertical="center" wrapText="1"/>
    </xf>
    <xf numFmtId="0" fontId="3" fillId="0" borderId="7" xfId="41" applyFont="1" applyFill="1" applyBorder="1" applyAlignment="1">
      <alignment horizontal="center" vertical="center" wrapText="1"/>
    </xf>
    <xf numFmtId="0" fontId="3" fillId="0" borderId="8" xfId="41" applyFont="1" applyFill="1" applyBorder="1" applyAlignment="1">
      <alignment horizontal="center" vertical="center" wrapText="1"/>
    </xf>
    <xf numFmtId="0" fontId="3" fillId="0" borderId="9" xfId="41" applyFont="1" applyFill="1" applyBorder="1" applyAlignment="1">
      <alignment horizontal="center" vertical="center" wrapText="1"/>
    </xf>
    <xf numFmtId="0" fontId="3" fillId="0" borderId="10" xfId="41" applyFont="1" applyFill="1" applyBorder="1" applyAlignment="1">
      <alignment horizontal="center" vertical="center" wrapText="1"/>
    </xf>
    <xf numFmtId="0" fontId="3" fillId="0" borderId="11" xfId="41" applyFont="1" applyFill="1" applyBorder="1" applyAlignment="1">
      <alignment horizontal="center" vertical="center" wrapText="1"/>
    </xf>
    <xf numFmtId="0" fontId="3" fillId="0" borderId="12" xfId="41" applyFont="1" applyFill="1" applyBorder="1" applyAlignment="1">
      <alignment horizontal="center" vertical="center" wrapText="1"/>
    </xf>
    <xf numFmtId="0" fontId="3" fillId="0" borderId="13" xfId="41" applyFont="1" applyFill="1" applyBorder="1" applyAlignment="1">
      <alignment horizontal="center" vertical="center" wrapText="1"/>
    </xf>
    <xf numFmtId="0" fontId="3" fillId="0" borderId="14" xfId="41" applyFont="1" applyFill="1" applyBorder="1" applyAlignment="1">
      <alignment horizontal="center" vertical="center" wrapText="1"/>
    </xf>
    <xf numFmtId="0" fontId="3" fillId="0" borderId="15" xfId="41" applyFont="1" applyFill="1" applyBorder="1" applyAlignment="1">
      <alignment horizontal="center" vertical="center" wrapText="1"/>
    </xf>
    <xf numFmtId="0" fontId="3" fillId="0" borderId="16" xfId="41" applyFont="1" applyFill="1" applyBorder="1" applyAlignment="1">
      <alignment horizontal="center" vertical="center" wrapText="1"/>
    </xf>
    <xf numFmtId="0" fontId="3" fillId="0" borderId="17" xfId="41" applyFont="1" applyFill="1" applyBorder="1" applyAlignment="1">
      <alignment horizontal="center" vertical="center" wrapText="1"/>
    </xf>
    <xf numFmtId="0" fontId="3" fillId="0" borderId="18" xfId="41" applyFont="1" applyFill="1" applyBorder="1" applyAlignment="1">
      <alignment horizontal="center" vertical="center" wrapText="1"/>
    </xf>
    <xf numFmtId="0" fontId="3" fillId="0" borderId="19" xfId="41" applyFont="1" applyFill="1" applyBorder="1" applyAlignment="1">
      <alignment horizontal="center" vertical="center" wrapText="1"/>
    </xf>
    <xf numFmtId="0" fontId="3" fillId="0" borderId="20" xfId="41" applyFont="1" applyFill="1" applyBorder="1" applyAlignment="1">
      <alignment horizontal="center" vertical="center" wrapText="1"/>
    </xf>
    <xf numFmtId="4" fontId="3" fillId="0" borderId="9" xfId="41" applyNumberFormat="1" applyFont="1" applyFill="1" applyBorder="1" applyAlignment="1">
      <alignment horizontal="center" vertical="center" wrapText="1"/>
    </xf>
    <xf numFmtId="4" fontId="3" fillId="0" borderId="17" xfId="41" applyNumberFormat="1" applyFont="1" applyFill="1" applyBorder="1" applyAlignment="1">
      <alignment horizontal="center" vertical="center" wrapText="1"/>
    </xf>
    <xf numFmtId="0" fontId="2" fillId="0" borderId="9" xfId="41" applyFont="1" applyFill="1" applyBorder="1" applyAlignment="1">
      <alignment vertical="center" wrapText="1"/>
    </xf>
    <xf numFmtId="0" fontId="3" fillId="0" borderId="9" xfId="41" applyFont="1" applyFill="1" applyBorder="1" applyAlignment="1">
      <alignment vertical="center" wrapText="1"/>
    </xf>
    <xf numFmtId="4" fontId="3" fillId="0" borderId="9" xfId="41" applyNumberFormat="1" applyFont="1" applyFill="1" applyBorder="1" applyAlignment="1">
      <alignment vertical="center" wrapText="1"/>
    </xf>
    <xf numFmtId="4" fontId="3" fillId="0" borderId="17" xfId="41" applyNumberFormat="1" applyFont="1" applyFill="1" applyBorder="1" applyAlignment="1">
      <alignment vertical="center" wrapText="1"/>
    </xf>
    <xf numFmtId="0" fontId="3" fillId="0" borderId="17" xfId="41" applyFont="1" applyFill="1" applyBorder="1" applyAlignment="1">
      <alignment vertical="center" wrapText="1"/>
    </xf>
    <xf numFmtId="0" fontId="3" fillId="0" borderId="21" xfId="41" applyFont="1" applyFill="1" applyBorder="1" applyAlignment="1">
      <alignment horizontal="center" vertical="center" wrapText="1"/>
    </xf>
    <xf numFmtId="0" fontId="3" fillId="0" borderId="22" xfId="41" applyFont="1" applyFill="1" applyBorder="1" applyAlignment="1">
      <alignment horizontal="center" vertical="center" wrapText="1"/>
    </xf>
    <xf numFmtId="0" fontId="3" fillId="0" borderId="22" xfId="41" applyFont="1" applyFill="1" applyBorder="1" applyAlignment="1">
      <alignment vertical="center" wrapText="1"/>
    </xf>
    <xf numFmtId="0" fontId="3" fillId="0" borderId="23" xfId="41" applyFont="1" applyFill="1" applyBorder="1" applyAlignment="1">
      <alignment vertical="center" wrapText="1"/>
    </xf>
    <xf numFmtId="0" fontId="3" fillId="0" borderId="24" xfId="41" applyFont="1" applyFill="1" applyBorder="1" applyAlignment="1">
      <alignment horizontal="left" vertical="center" wrapText="1"/>
    </xf>
    <xf numFmtId="0" fontId="3" fillId="0" borderId="24" xfId="41" applyFont="1" applyFill="1" applyBorder="1" applyAlignment="1">
      <alignment horizontal="left" vertical="center"/>
    </xf>
    <xf numFmtId="0" fontId="3" fillId="0" borderId="0" xfId="41" applyFont="1" applyFill="1" applyBorder="1" applyAlignment="1">
      <alignment horizontal="left" vertical="center"/>
    </xf>
    <xf numFmtId="0" fontId="5" fillId="2" borderId="0" xfId="1" applyFont="1" applyFill="1" applyBorder="1" applyAlignment="1">
      <alignment horizontal="right" vertical="center"/>
    </xf>
    <xf numFmtId="0" fontId="3" fillId="0" borderId="25" xfId="41" applyFont="1" applyFill="1" applyBorder="1" applyAlignment="1">
      <alignment horizontal="center" vertical="center" wrapText="1"/>
    </xf>
    <xf numFmtId="0" fontId="3" fillId="0" borderId="26" xfId="41" applyFont="1" applyFill="1" applyBorder="1" applyAlignment="1">
      <alignment horizontal="center" vertical="center" wrapText="1"/>
    </xf>
    <xf numFmtId="0" fontId="3" fillId="0" borderId="27" xfId="41" applyFont="1" applyFill="1" applyBorder="1" applyAlignment="1">
      <alignment horizontal="center" vertical="center" wrapText="1"/>
    </xf>
    <xf numFmtId="0" fontId="3" fillId="0" borderId="28" xfId="41" applyFont="1" applyFill="1" applyBorder="1" applyAlignment="1">
      <alignment horizontal="center" vertical="center" wrapText="1"/>
    </xf>
    <xf numFmtId="4" fontId="3" fillId="0" borderId="28" xfId="41" applyNumberFormat="1" applyFont="1" applyFill="1" applyBorder="1" applyAlignment="1">
      <alignment horizontal="center" vertical="center" wrapText="1"/>
    </xf>
    <xf numFmtId="0" fontId="3" fillId="0" borderId="28" xfId="41" applyFont="1" applyFill="1" applyBorder="1" applyAlignment="1">
      <alignment vertical="center" wrapText="1"/>
    </xf>
    <xf numFmtId="0" fontId="3" fillId="0" borderId="29" xfId="41" applyFont="1" applyFill="1" applyBorder="1" applyAlignment="1">
      <alignment vertical="center" wrapText="1"/>
    </xf>
    <xf numFmtId="0" fontId="6" fillId="0" borderId="0" xfId="27" applyNumberFormat="1" applyFont="1" applyFill="1" applyAlignment="1" applyProtection="1">
      <alignment vertical="center"/>
    </xf>
    <xf numFmtId="0" fontId="7" fillId="0" borderId="0" xfId="27" applyNumberFormat="1" applyFont="1" applyFill="1" applyAlignment="1" applyProtection="1">
      <alignment vertical="center"/>
    </xf>
    <xf numFmtId="0" fontId="8" fillId="0" borderId="0" xfId="27" applyFont="1" applyAlignment="1">
      <alignment horizontal="center" vertical="center" wrapText="1"/>
    </xf>
    <xf numFmtId="0" fontId="9" fillId="0" borderId="0" xfId="27" applyNumberFormat="1" applyFont="1" applyFill="1" applyAlignment="1" applyProtection="1">
      <alignment horizontal="center" vertical="center"/>
    </xf>
    <xf numFmtId="0" fontId="10" fillId="0" borderId="0" xfId="27" applyFont="1" applyAlignment="1">
      <alignment horizontal="right" vertical="center" wrapText="1"/>
    </xf>
    <xf numFmtId="0" fontId="7" fillId="0" borderId="0" xfId="27" applyNumberFormat="1" applyFont="1" applyFill="1" applyAlignment="1" applyProtection="1">
      <alignment horizontal="center" vertical="center"/>
    </xf>
    <xf numFmtId="0" fontId="10" fillId="0" borderId="0" xfId="27" applyFont="1" applyAlignment="1">
      <alignment horizontal="left" vertical="center" wrapText="1"/>
    </xf>
    <xf numFmtId="0" fontId="8" fillId="0" borderId="0" xfId="27" applyNumberFormat="1" applyFont="1" applyFill="1" applyAlignment="1" applyProtection="1">
      <alignment horizontal="right"/>
    </xf>
    <xf numFmtId="0" fontId="3" fillId="2" borderId="2" xfId="21" applyFont="1" applyFill="1" applyBorder="1" applyAlignment="1">
      <alignment horizontal="center" vertical="center" wrapText="1"/>
    </xf>
    <xf numFmtId="0" fontId="3" fillId="2" borderId="6" xfId="21" applyFont="1" applyFill="1" applyBorder="1" applyAlignment="1">
      <alignment horizontal="center" vertical="center" wrapText="1"/>
    </xf>
    <xf numFmtId="0" fontId="3" fillId="0" borderId="30" xfId="21" applyFont="1" applyBorder="1" applyAlignment="1">
      <alignment vertical="center"/>
    </xf>
    <xf numFmtId="0" fontId="11" fillId="0" borderId="0" xfId="21"/>
    <xf numFmtId="0" fontId="12" fillId="2" borderId="8" xfId="21" applyFont="1" applyFill="1" applyBorder="1" applyAlignment="1">
      <alignment vertical="center" wrapText="1"/>
    </xf>
    <xf numFmtId="0" fontId="13" fillId="2" borderId="17" xfId="21" applyFont="1" applyFill="1" applyBorder="1" applyAlignment="1">
      <alignment horizontal="center" vertical="center" wrapText="1"/>
    </xf>
    <xf numFmtId="0" fontId="11" fillId="0" borderId="28" xfId="21" applyFont="1" applyBorder="1" applyAlignment="1">
      <alignment vertical="center" wrapText="1"/>
    </xf>
    <xf numFmtId="0" fontId="10" fillId="0" borderId="0" xfId="27" applyFont="1" applyBorder="1" applyAlignment="1"/>
    <xf numFmtId="0" fontId="14" fillId="0" borderId="0" xfId="27" applyFont="1" applyBorder="1"/>
    <xf numFmtId="0" fontId="10" fillId="0" borderId="0" xfId="27" applyFont="1" applyBorder="1" applyAlignment="1">
      <alignment horizontal="left"/>
    </xf>
    <xf numFmtId="0" fontId="10" fillId="0" borderId="0" xfId="27" applyFont="1" applyBorder="1" applyAlignment="1">
      <alignment horizontal="left" wrapText="1"/>
    </xf>
    <xf numFmtId="0" fontId="15" fillId="0" borderId="0" xfId="0" applyFont="1" applyFill="1" applyBorder="1" applyAlignment="1"/>
    <xf numFmtId="0" fontId="16" fillId="0" borderId="0" xfId="0" applyFont="1" applyFill="1" applyBorder="1" applyAlignment="1"/>
    <xf numFmtId="0" fontId="17" fillId="0" borderId="0" xfId="0" applyFont="1" applyFill="1" applyBorder="1" applyAlignment="1"/>
    <xf numFmtId="0" fontId="18" fillId="2" borderId="0" xfId="41" applyFont="1" applyFill="1" applyBorder="1" applyAlignment="1">
      <alignment horizontal="center" vertical="center"/>
    </xf>
    <xf numFmtId="0" fontId="4" fillId="2" borderId="0" xfId="41" applyFont="1" applyFill="1" applyBorder="1" applyAlignment="1">
      <alignment horizontal="center" vertical="center"/>
    </xf>
    <xf numFmtId="0" fontId="2" fillId="2" borderId="1" xfId="41" applyFont="1" applyFill="1" applyBorder="1" applyAlignment="1">
      <alignment horizontal="right" vertical="center" wrapText="1"/>
    </xf>
    <xf numFmtId="0" fontId="19" fillId="0" borderId="31" xfId="0" applyFont="1" applyFill="1" applyBorder="1" applyAlignment="1">
      <alignment horizontal="center" vertical="center" wrapText="1"/>
    </xf>
    <xf numFmtId="0" fontId="19" fillId="0" borderId="32"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33"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9" xfId="0" applyFont="1" applyFill="1" applyBorder="1" applyAlignment="1">
      <alignment horizontal="right" vertical="center" wrapText="1"/>
    </xf>
    <xf numFmtId="0" fontId="21" fillId="0" borderId="9" xfId="0" applyFont="1" applyFill="1" applyBorder="1" applyAlignment="1">
      <alignment horizontal="left" vertical="center" wrapText="1"/>
    </xf>
    <xf numFmtId="0" fontId="21" fillId="0" borderId="17" xfId="0" applyFont="1" applyFill="1" applyBorder="1" applyAlignment="1">
      <alignment horizontal="left" vertical="center" wrapText="1"/>
    </xf>
    <xf numFmtId="0" fontId="1" fillId="2" borderId="0" xfId="41" applyFont="1" applyFill="1" applyAlignment="1">
      <alignment vertical="center" wrapText="1"/>
    </xf>
    <xf numFmtId="0" fontId="2" fillId="2" borderId="0" xfId="41" applyFont="1" applyFill="1" applyAlignment="1">
      <alignment vertical="center" wrapText="1"/>
    </xf>
    <xf numFmtId="0" fontId="3" fillId="0" borderId="0" xfId="41" applyFont="1" applyAlignment="1">
      <alignment horizontal="center" vertical="center" wrapText="1"/>
    </xf>
    <xf numFmtId="0" fontId="3" fillId="0" borderId="0" xfId="41" applyFont="1" applyAlignment="1">
      <alignment vertical="center" wrapText="1"/>
    </xf>
    <xf numFmtId="0" fontId="3" fillId="0" borderId="0" xfId="41" applyAlignment="1">
      <alignment vertical="center" wrapText="1"/>
    </xf>
    <xf numFmtId="0" fontId="4" fillId="2" borderId="0" xfId="41" applyFont="1" applyFill="1" applyAlignment="1">
      <alignment horizontal="center" vertical="center" wrapText="1"/>
    </xf>
    <xf numFmtId="0" fontId="2" fillId="2" borderId="0" xfId="41" applyFont="1" applyFill="1" applyAlignment="1">
      <alignment horizontal="center" vertical="center" wrapText="1"/>
    </xf>
    <xf numFmtId="0" fontId="3" fillId="0" borderId="2" xfId="41" applyFont="1" applyBorder="1" applyAlignment="1">
      <alignment horizontal="center" vertical="center" wrapText="1"/>
    </xf>
    <xf numFmtId="0" fontId="3" fillId="0" borderId="3" xfId="41" applyFont="1" applyBorder="1" applyAlignment="1">
      <alignment horizontal="center" vertical="center" wrapText="1"/>
    </xf>
    <xf numFmtId="0" fontId="3" fillId="0" borderId="8" xfId="41" applyFont="1" applyBorder="1" applyAlignment="1">
      <alignment horizontal="center" vertical="center" wrapText="1"/>
    </xf>
    <xf numFmtId="0" fontId="3" fillId="0" borderId="9" xfId="41" applyFont="1" applyBorder="1" applyAlignment="1">
      <alignment horizontal="center" vertical="center" wrapText="1"/>
    </xf>
    <xf numFmtId="0" fontId="3" fillId="0" borderId="14" xfId="41" applyFont="1" applyBorder="1" applyAlignment="1">
      <alignment horizontal="center" vertical="center" wrapText="1"/>
    </xf>
    <xf numFmtId="0" fontId="3" fillId="0" borderId="15" xfId="41" applyFont="1" applyBorder="1" applyAlignment="1">
      <alignment horizontal="center" vertical="center" wrapText="1"/>
    </xf>
    <xf numFmtId="0" fontId="3" fillId="0" borderId="16" xfId="41" applyFont="1" applyBorder="1" applyAlignment="1">
      <alignment horizontal="center" vertical="center" wrapText="1"/>
    </xf>
    <xf numFmtId="0" fontId="3" fillId="0" borderId="28" xfId="41" applyFont="1" applyBorder="1" applyAlignment="1">
      <alignment horizontal="center" vertical="center" wrapText="1"/>
    </xf>
    <xf numFmtId="49" fontId="3" fillId="2" borderId="8" xfId="0" applyNumberFormat="1" applyFont="1" applyFill="1" applyBorder="1" applyAlignment="1">
      <alignment horizontal="left" vertical="center"/>
    </xf>
    <xf numFmtId="49" fontId="3" fillId="2" borderId="9" xfId="0" applyNumberFormat="1" applyFont="1" applyFill="1" applyBorder="1" applyAlignment="1">
      <alignment horizontal="left" vertical="center"/>
    </xf>
    <xf numFmtId="176" fontId="3" fillId="2" borderId="9" xfId="0" applyNumberFormat="1" applyFont="1" applyFill="1" applyBorder="1" applyAlignment="1">
      <alignment horizontal="left" vertical="center" shrinkToFit="1"/>
    </xf>
    <xf numFmtId="49" fontId="2" fillId="2" borderId="14" xfId="0" applyNumberFormat="1" applyFont="1" applyFill="1" applyBorder="1" applyAlignment="1">
      <alignment horizontal="left" vertical="center"/>
    </xf>
    <xf numFmtId="49" fontId="2" fillId="2" borderId="16" xfId="0" applyNumberFormat="1" applyFont="1" applyFill="1" applyBorder="1" applyAlignment="1">
      <alignment horizontal="left" vertical="center"/>
    </xf>
    <xf numFmtId="176" fontId="2" fillId="2" borderId="33" xfId="0" applyNumberFormat="1" applyFont="1" applyFill="1" applyBorder="1" applyAlignment="1">
      <alignment horizontal="left" vertical="center"/>
    </xf>
    <xf numFmtId="176" fontId="3" fillId="0" borderId="33" xfId="0" applyNumberFormat="1" applyFont="1" applyFill="1" applyBorder="1" applyAlignment="1">
      <alignment horizontal="center" vertical="center"/>
    </xf>
    <xf numFmtId="49" fontId="22" fillId="2" borderId="8" xfId="0" applyNumberFormat="1" applyFont="1" applyFill="1" applyBorder="1" applyAlignment="1">
      <alignment horizontal="left" vertical="center"/>
    </xf>
    <xf numFmtId="49" fontId="22" fillId="2" borderId="9" xfId="0" applyNumberFormat="1" applyFont="1" applyFill="1" applyBorder="1" applyAlignment="1">
      <alignment horizontal="left" vertical="center"/>
    </xf>
    <xf numFmtId="176" fontId="3" fillId="2" borderId="9" xfId="0" applyNumberFormat="1" applyFont="1" applyFill="1" applyBorder="1" applyAlignment="1">
      <alignment horizontal="left" vertical="center" wrapText="1" shrinkToFit="1"/>
    </xf>
    <xf numFmtId="0" fontId="3" fillId="0" borderId="33" xfId="41" applyFont="1" applyFill="1" applyBorder="1" applyAlignment="1">
      <alignment horizontal="center" vertical="center" wrapText="1"/>
    </xf>
    <xf numFmtId="49" fontId="22" fillId="2" borderId="14" xfId="0" applyNumberFormat="1" applyFont="1" applyFill="1" applyBorder="1" applyAlignment="1">
      <alignment horizontal="left" vertical="center"/>
    </xf>
    <xf numFmtId="49" fontId="22" fillId="2" borderId="16" xfId="0" applyNumberFormat="1" applyFont="1" applyFill="1" applyBorder="1" applyAlignment="1">
      <alignment horizontal="left" vertical="center"/>
    </xf>
    <xf numFmtId="176" fontId="22" fillId="2" borderId="33" xfId="0" applyNumberFormat="1" applyFont="1" applyFill="1" applyBorder="1" applyAlignment="1">
      <alignment horizontal="left" vertical="center"/>
    </xf>
    <xf numFmtId="49" fontId="3" fillId="2" borderId="34" xfId="0" applyNumberFormat="1" applyFont="1" applyFill="1" applyBorder="1" applyAlignment="1">
      <alignment horizontal="center" vertical="center"/>
    </xf>
    <xf numFmtId="49" fontId="3" fillId="2" borderId="32" xfId="0" applyNumberFormat="1" applyFont="1" applyFill="1" applyBorder="1" applyAlignment="1">
      <alignment horizontal="center" vertical="center"/>
    </xf>
    <xf numFmtId="176" fontId="3" fillId="2" borderId="33" xfId="0" applyNumberFormat="1" applyFont="1" applyFill="1" applyBorder="1" applyAlignment="1">
      <alignment horizontal="left" vertical="center" shrinkToFit="1"/>
    </xf>
    <xf numFmtId="0" fontId="3" fillId="0" borderId="35" xfId="41" applyFont="1" applyFill="1" applyBorder="1" applyAlignment="1">
      <alignment horizontal="center" vertical="center" wrapText="1"/>
    </xf>
    <xf numFmtId="0" fontId="3" fillId="0" borderId="21" xfId="41" applyFont="1" applyBorder="1" applyAlignment="1">
      <alignment horizontal="center" vertical="center" wrapText="1"/>
    </xf>
    <xf numFmtId="0" fontId="3" fillId="0" borderId="22" xfId="41" applyFont="1" applyBorder="1" applyAlignment="1">
      <alignment horizontal="center" vertical="center" wrapText="1"/>
    </xf>
    <xf numFmtId="0" fontId="3" fillId="0" borderId="22" xfId="41" applyFont="1" applyBorder="1" applyAlignment="1">
      <alignment vertical="center" wrapText="1"/>
    </xf>
    <xf numFmtId="0" fontId="3" fillId="0" borderId="24" xfId="41" applyFont="1" applyBorder="1" applyAlignment="1">
      <alignment horizontal="left" vertical="center" wrapText="1"/>
    </xf>
    <xf numFmtId="0" fontId="3" fillId="0" borderId="24" xfId="41" applyFont="1" applyBorder="1" applyAlignment="1">
      <alignment horizontal="left" vertical="center"/>
    </xf>
    <xf numFmtId="0" fontId="3" fillId="0" borderId="0" xfId="41" applyFont="1" applyAlignment="1">
      <alignment horizontal="left" vertical="center"/>
    </xf>
    <xf numFmtId="0" fontId="1" fillId="0" borderId="0" xfId="1" applyFont="1" applyFill="1" applyBorder="1" applyAlignment="1">
      <alignment horizontal="right" vertical="center"/>
    </xf>
    <xf numFmtId="0" fontId="2" fillId="0" borderId="0" xfId="1" applyFont="1" applyFill="1" applyBorder="1" applyAlignment="1">
      <alignment horizontal="right" vertical="center"/>
    </xf>
    <xf numFmtId="0" fontId="3" fillId="0" borderId="0" xfId="1" applyFill="1" applyBorder="1" applyAlignment="1">
      <alignment horizontal="right" vertical="center"/>
    </xf>
    <xf numFmtId="0" fontId="23" fillId="0" borderId="0" xfId="1" applyFont="1" applyFill="1" applyBorder="1" applyAlignment="1">
      <alignment horizontal="left" vertical="center"/>
    </xf>
    <xf numFmtId="0" fontId="24" fillId="0" borderId="0" xfId="1" applyFont="1" applyFill="1" applyBorder="1" applyAlignment="1">
      <alignment horizontal="center" vertical="center"/>
    </xf>
    <xf numFmtId="0" fontId="3" fillId="2" borderId="0" xfId="1" applyFill="1" applyBorder="1" applyAlignment="1">
      <alignment horizontal="right"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176" fontId="3" fillId="2" borderId="6" xfId="1" applyNumberFormat="1" applyFont="1" applyFill="1" applyBorder="1" applyAlignment="1">
      <alignment horizontal="center" vertical="center"/>
    </xf>
    <xf numFmtId="176" fontId="3" fillId="2" borderId="30" xfId="1" applyNumberFormat="1" applyFont="1" applyFill="1" applyBorder="1" applyAlignment="1">
      <alignment horizontal="center" vertical="center"/>
    </xf>
    <xf numFmtId="176" fontId="3" fillId="2" borderId="8" xfId="1" applyNumberFormat="1" applyFont="1" applyFill="1" applyBorder="1" applyAlignment="1">
      <alignment horizontal="center" vertical="center"/>
    </xf>
    <xf numFmtId="176" fontId="2" fillId="2" borderId="9" xfId="1" applyNumberFormat="1" applyFont="1" applyFill="1" applyBorder="1" applyAlignment="1">
      <alignment horizontal="center" vertical="center"/>
    </xf>
    <xf numFmtId="176" fontId="3" fillId="2" borderId="9" xfId="1" applyNumberFormat="1" applyFont="1" applyFill="1" applyBorder="1" applyAlignment="1">
      <alignment horizontal="center" vertical="center"/>
    </xf>
    <xf numFmtId="49" fontId="3" fillId="2" borderId="9" xfId="1" applyNumberFormat="1" applyFont="1" applyFill="1" applyBorder="1" applyAlignment="1">
      <alignment horizontal="center" vertical="center" wrapText="1"/>
    </xf>
    <xf numFmtId="49" fontId="3" fillId="2" borderId="28" xfId="1" applyNumberFormat="1" applyFont="1" applyFill="1" applyBorder="1" applyAlignment="1">
      <alignment horizontal="center" vertical="center" wrapText="1"/>
    </xf>
    <xf numFmtId="49" fontId="3" fillId="2" borderId="9" xfId="1" applyNumberFormat="1" applyFont="1" applyFill="1" applyBorder="1" applyAlignment="1">
      <alignment horizontal="center" vertical="center"/>
    </xf>
    <xf numFmtId="49" fontId="3" fillId="2" borderId="28" xfId="1" applyNumberFormat="1" applyFont="1" applyFill="1" applyBorder="1" applyAlignment="1">
      <alignment horizontal="center" vertical="center"/>
    </xf>
    <xf numFmtId="176" fontId="25" fillId="0" borderId="8" xfId="1" applyNumberFormat="1" applyFont="1" applyFill="1" applyBorder="1" applyAlignment="1">
      <alignment horizontal="left" vertical="center"/>
    </xf>
    <xf numFmtId="176" fontId="25" fillId="2" borderId="9" xfId="1" applyNumberFormat="1" applyFont="1" applyFill="1" applyBorder="1" applyAlignment="1">
      <alignment horizontal="center" vertical="center"/>
    </xf>
    <xf numFmtId="176" fontId="25" fillId="0" borderId="9" xfId="1" applyNumberFormat="1" applyFont="1" applyFill="1" applyBorder="1" applyAlignment="1">
      <alignment horizontal="right" vertical="center"/>
    </xf>
    <xf numFmtId="176" fontId="25" fillId="2" borderId="9" xfId="1" applyNumberFormat="1" applyFont="1" applyFill="1" applyBorder="1" applyAlignment="1">
      <alignment horizontal="left" vertical="center"/>
    </xf>
    <xf numFmtId="0" fontId="25" fillId="2" borderId="9" xfId="1" applyNumberFormat="1" applyFont="1" applyFill="1" applyBorder="1" applyAlignment="1">
      <alignment horizontal="center" vertical="center"/>
    </xf>
    <xf numFmtId="176" fontId="25" fillId="2" borderId="8" xfId="1" applyNumberFormat="1" applyFont="1" applyFill="1" applyBorder="1" applyAlignment="1">
      <alignment horizontal="left" vertical="center"/>
    </xf>
    <xf numFmtId="0" fontId="25" fillId="0" borderId="0" xfId="1" applyFont="1" applyFill="1" applyBorder="1" applyAlignment="1">
      <alignment horizontal="left" vertical="center"/>
    </xf>
    <xf numFmtId="176" fontId="25" fillId="0" borderId="9" xfId="1" applyNumberFormat="1" applyFont="1" applyFill="1" applyBorder="1" applyAlignment="1">
      <alignment horizontal="left" vertical="center"/>
    </xf>
    <xf numFmtId="176" fontId="26" fillId="0" borderId="8" xfId="1" applyNumberFormat="1" applyFont="1" applyFill="1" applyBorder="1" applyAlignment="1">
      <alignment horizontal="center" vertical="center"/>
    </xf>
    <xf numFmtId="176" fontId="26" fillId="0" borderId="17" xfId="1" applyNumberFormat="1" applyFont="1" applyFill="1" applyBorder="1" applyAlignment="1">
      <alignment horizontal="center" vertical="center"/>
    </xf>
    <xf numFmtId="176" fontId="25" fillId="0" borderId="8" xfId="1" applyNumberFormat="1" applyFont="1" applyFill="1" applyBorder="1" applyAlignment="1">
      <alignment horizontal="center" vertical="center"/>
    </xf>
    <xf numFmtId="176" fontId="25" fillId="0" borderId="17" xfId="1" applyNumberFormat="1" applyFont="1" applyFill="1" applyBorder="1" applyAlignment="1">
      <alignment horizontal="center" vertical="center"/>
    </xf>
    <xf numFmtId="176" fontId="25" fillId="0" borderId="17" xfId="1" applyNumberFormat="1" applyFont="1" applyFill="1" applyBorder="1" applyAlignment="1">
      <alignment horizontal="left" vertical="center"/>
    </xf>
    <xf numFmtId="176" fontId="25" fillId="0" borderId="34" xfId="1" applyNumberFormat="1" applyFont="1" applyFill="1" applyBorder="1" applyAlignment="1">
      <alignment horizontal="center" vertical="center"/>
    </xf>
    <xf numFmtId="176" fontId="25" fillId="0" borderId="31" xfId="1" applyNumberFormat="1" applyFont="1" applyFill="1" applyBorder="1" applyAlignment="1">
      <alignment horizontal="left" vertical="center"/>
    </xf>
    <xf numFmtId="176" fontId="26" fillId="2" borderId="36" xfId="1" applyNumberFormat="1" applyFont="1" applyFill="1" applyBorder="1" applyAlignment="1">
      <alignment horizontal="center" vertical="center"/>
    </xf>
    <xf numFmtId="176" fontId="26" fillId="2" borderId="23" xfId="1" applyNumberFormat="1" applyFont="1" applyFill="1" applyBorder="1" applyAlignment="1">
      <alignment horizontal="center" vertical="center"/>
    </xf>
    <xf numFmtId="0" fontId="2" fillId="0" borderId="24" xfId="1" applyFont="1" applyFill="1" applyBorder="1" applyAlignment="1">
      <alignment horizontal="left" vertical="center" wrapText="1"/>
    </xf>
    <xf numFmtId="0" fontId="2" fillId="0" borderId="24" xfId="1" applyFont="1" applyFill="1" applyBorder="1" applyAlignment="1">
      <alignment horizontal="left" vertical="center"/>
    </xf>
    <xf numFmtId="0" fontId="2" fillId="0" borderId="0" xfId="1" applyFont="1" applyFill="1" applyBorder="1" applyAlignment="1">
      <alignment horizontal="left" vertical="center"/>
    </xf>
    <xf numFmtId="0" fontId="1" fillId="0" borderId="0" xfId="0" applyFont="1" applyFill="1" applyBorder="1" applyAlignment="1">
      <alignment horizontal="right" vertical="center"/>
    </xf>
    <xf numFmtId="0" fontId="3" fillId="0" borderId="0" xfId="0" applyFont="1" applyFill="1" applyBorder="1" applyAlignment="1">
      <alignment horizontal="right" vertical="center" wrapText="1"/>
    </xf>
    <xf numFmtId="49" fontId="3" fillId="0" borderId="0" xfId="0" applyNumberFormat="1" applyFont="1" applyFill="1" applyBorder="1" applyAlignment="1">
      <alignment horizontal="right" vertical="center"/>
    </xf>
    <xf numFmtId="0" fontId="3" fillId="0" borderId="0" xfId="0" applyFont="1" applyFill="1" applyBorder="1" applyAlignment="1">
      <alignment horizontal="right" vertical="center"/>
    </xf>
    <xf numFmtId="0" fontId="24" fillId="0" borderId="0" xfId="0" applyFont="1" applyFill="1" applyBorder="1" applyAlignment="1">
      <alignment horizontal="center" vertical="center"/>
    </xf>
    <xf numFmtId="0" fontId="3" fillId="2" borderId="0" xfId="0" applyFont="1" applyFill="1" applyBorder="1" applyAlignment="1">
      <alignment horizontal="right" vertical="center"/>
    </xf>
    <xf numFmtId="0" fontId="5" fillId="2" borderId="0" xfId="0" applyFont="1" applyFill="1" applyBorder="1" applyAlignment="1">
      <alignment horizontal="center" vertical="center"/>
    </xf>
    <xf numFmtId="176" fontId="3" fillId="2" borderId="37" xfId="0" applyNumberFormat="1" applyFont="1" applyFill="1" applyBorder="1" applyAlignment="1">
      <alignment horizontal="center" vertical="center" wrapText="1"/>
    </xf>
    <xf numFmtId="176" fontId="3" fillId="2" borderId="7" xfId="0" applyNumberFormat="1" applyFont="1" applyFill="1" applyBorder="1" applyAlignment="1">
      <alignment horizontal="center" vertical="center" wrapText="1"/>
    </xf>
    <xf numFmtId="176" fontId="3" fillId="2" borderId="5" xfId="0" applyNumberFormat="1" applyFont="1" applyFill="1" applyBorder="1" applyAlignment="1">
      <alignment horizontal="center" vertical="center" wrapText="1"/>
    </xf>
    <xf numFmtId="176" fontId="3" fillId="2" borderId="34" xfId="0" applyNumberFormat="1" applyFont="1" applyFill="1" applyBorder="1" applyAlignment="1">
      <alignment horizontal="center" vertical="center" wrapText="1"/>
    </xf>
    <xf numFmtId="176" fontId="3" fillId="2" borderId="38" xfId="0" applyNumberFormat="1" applyFont="1" applyFill="1" applyBorder="1" applyAlignment="1">
      <alignment horizontal="center" vertical="center" wrapText="1"/>
    </xf>
    <xf numFmtId="176" fontId="3" fillId="2" borderId="33" xfId="0" applyNumberFormat="1" applyFont="1" applyFill="1" applyBorder="1" applyAlignment="1">
      <alignment horizontal="center" vertical="center" wrapText="1"/>
    </xf>
    <xf numFmtId="176" fontId="3" fillId="2" borderId="11" xfId="0" applyNumberFormat="1" applyFont="1" applyFill="1" applyBorder="1" applyAlignment="1">
      <alignment horizontal="center" vertical="center" wrapText="1"/>
    </xf>
    <xf numFmtId="176" fontId="3" fillId="2" borderId="18" xfId="0" applyNumberFormat="1" applyFont="1" applyFill="1" applyBorder="1" applyAlignment="1">
      <alignment horizontal="center" vertical="center" wrapText="1"/>
    </xf>
    <xf numFmtId="176" fontId="3" fillId="2" borderId="19" xfId="0" applyNumberFormat="1" applyFont="1" applyFill="1" applyBorder="1" applyAlignment="1">
      <alignment horizontal="center" vertical="center" wrapText="1"/>
    </xf>
    <xf numFmtId="176" fontId="3" fillId="2" borderId="13" xfId="0" applyNumberFormat="1" applyFont="1" applyFill="1" applyBorder="1" applyAlignment="1">
      <alignment horizontal="center" vertical="center" wrapText="1"/>
    </xf>
    <xf numFmtId="49" fontId="3" fillId="2" borderId="14" xfId="0" applyNumberFormat="1" applyFont="1" applyFill="1" applyBorder="1" applyAlignment="1">
      <alignment horizontal="center" vertical="center"/>
    </xf>
    <xf numFmtId="49" fontId="3" fillId="2" borderId="15" xfId="0" applyNumberFormat="1" applyFont="1" applyFill="1" applyBorder="1" applyAlignment="1">
      <alignment horizontal="center" vertical="center"/>
    </xf>
    <xf numFmtId="49" fontId="3" fillId="2" borderId="16" xfId="0" applyNumberFormat="1" applyFont="1" applyFill="1" applyBorder="1" applyAlignment="1">
      <alignment horizontal="center" vertical="center"/>
    </xf>
    <xf numFmtId="49" fontId="3" fillId="2" borderId="9" xfId="0" applyNumberFormat="1" applyFont="1" applyFill="1" applyBorder="1" applyAlignment="1">
      <alignment horizontal="center" vertical="center"/>
    </xf>
    <xf numFmtId="176" fontId="3" fillId="2" borderId="18" xfId="0" applyNumberFormat="1" applyFont="1" applyFill="1" applyBorder="1" applyAlignment="1">
      <alignment horizontal="center" vertical="center"/>
    </xf>
    <xf numFmtId="176" fontId="3" fillId="2" borderId="19" xfId="0" applyNumberFormat="1" applyFont="1" applyFill="1" applyBorder="1" applyAlignment="1">
      <alignment horizontal="center" vertical="center"/>
    </xf>
    <xf numFmtId="176" fontId="3" fillId="2" borderId="20" xfId="0" applyNumberFormat="1" applyFont="1" applyFill="1" applyBorder="1" applyAlignment="1">
      <alignment horizontal="center" vertical="center"/>
    </xf>
    <xf numFmtId="176" fontId="3" fillId="0" borderId="9" xfId="0" applyNumberFormat="1" applyFont="1" applyFill="1" applyBorder="1" applyAlignment="1">
      <alignment horizontal="right" vertical="center"/>
    </xf>
    <xf numFmtId="176" fontId="3" fillId="0" borderId="33" xfId="0" applyNumberFormat="1" applyFont="1" applyFill="1" applyBorder="1" applyAlignment="1">
      <alignment horizontal="right" vertical="center"/>
    </xf>
    <xf numFmtId="176" fontId="3" fillId="2" borderId="36" xfId="0" applyNumberFormat="1" applyFont="1" applyFill="1" applyBorder="1" applyAlignment="1">
      <alignment horizontal="left" vertical="center"/>
    </xf>
    <xf numFmtId="176" fontId="3" fillId="2" borderId="39" xfId="0" applyNumberFormat="1" applyFont="1" applyFill="1" applyBorder="1" applyAlignment="1">
      <alignment horizontal="left" vertical="center"/>
    </xf>
    <xf numFmtId="176" fontId="3" fillId="2" borderId="22" xfId="0" applyNumberFormat="1" applyFont="1" applyFill="1" applyBorder="1" applyAlignment="1">
      <alignment horizontal="left" vertical="center"/>
    </xf>
    <xf numFmtId="176" fontId="3" fillId="0" borderId="22" xfId="0" applyNumberFormat="1" applyFont="1" applyFill="1" applyBorder="1" applyAlignment="1">
      <alignment horizontal="right" vertical="center"/>
    </xf>
    <xf numFmtId="0" fontId="3" fillId="0" borderId="24" xfId="0" applyFont="1" applyFill="1" applyBorder="1" applyAlignment="1">
      <alignment horizontal="left" vertical="center" wrapText="1"/>
    </xf>
    <xf numFmtId="0" fontId="3" fillId="0" borderId="24" xfId="0"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horizontal="right" vertical="center"/>
    </xf>
    <xf numFmtId="176" fontId="3" fillId="2" borderId="25" xfId="0" applyNumberFormat="1" applyFont="1" applyFill="1" applyBorder="1" applyAlignment="1">
      <alignment horizontal="center" vertical="center" wrapText="1"/>
    </xf>
    <xf numFmtId="176" fontId="3" fillId="2" borderId="26" xfId="0" applyNumberFormat="1" applyFont="1" applyFill="1" applyBorder="1" applyAlignment="1">
      <alignment horizontal="center" vertical="center" wrapText="1"/>
    </xf>
    <xf numFmtId="176" fontId="3" fillId="2" borderId="27" xfId="0" applyNumberFormat="1" applyFont="1" applyFill="1" applyBorder="1" applyAlignment="1">
      <alignment horizontal="center" vertical="center" wrapText="1"/>
    </xf>
    <xf numFmtId="49" fontId="3" fillId="2" borderId="28" xfId="0" applyNumberFormat="1" applyFont="1" applyFill="1" applyBorder="1" applyAlignment="1">
      <alignment horizontal="center" vertical="center"/>
    </xf>
    <xf numFmtId="176" fontId="3" fillId="0" borderId="29" xfId="0" applyNumberFormat="1" applyFont="1" applyFill="1" applyBorder="1" applyAlignment="1">
      <alignment horizontal="right" vertical="center"/>
    </xf>
    <xf numFmtId="176" fontId="3" fillId="0" borderId="5"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13" xfId="0" applyNumberFormat="1" applyFont="1" applyFill="1" applyBorder="1" applyAlignment="1">
      <alignment horizontal="center" vertical="center" wrapText="1"/>
    </xf>
    <xf numFmtId="176" fontId="3" fillId="2" borderId="14" xfId="0" applyNumberFormat="1" applyFont="1" applyFill="1" applyBorder="1" applyAlignment="1">
      <alignment horizontal="center" vertical="center"/>
    </xf>
    <xf numFmtId="176" fontId="3" fillId="2" borderId="15" xfId="0" applyNumberFormat="1" applyFont="1" applyFill="1" applyBorder="1" applyAlignment="1">
      <alignment horizontal="center" vertical="center"/>
    </xf>
    <xf numFmtId="176" fontId="3" fillId="2" borderId="16" xfId="0" applyNumberFormat="1" applyFont="1" applyFill="1" applyBorder="1" applyAlignment="1">
      <alignment horizontal="center" vertical="center"/>
    </xf>
    <xf numFmtId="176" fontId="3" fillId="2" borderId="9" xfId="0" applyNumberFormat="1" applyFont="1" applyFill="1" applyBorder="1" applyAlignment="1">
      <alignment horizontal="center" vertical="center"/>
    </xf>
    <xf numFmtId="176" fontId="27" fillId="0" borderId="9" xfId="0" applyNumberFormat="1" applyFont="1" applyFill="1" applyBorder="1" applyAlignment="1">
      <alignment horizontal="right" vertical="center"/>
    </xf>
    <xf numFmtId="49" fontId="3" fillId="2" borderId="17" xfId="0" applyNumberFormat="1" applyFont="1" applyFill="1" applyBorder="1" applyAlignment="1">
      <alignment horizontal="center" vertical="center"/>
    </xf>
    <xf numFmtId="176" fontId="3" fillId="2" borderId="21" xfId="0" applyNumberFormat="1" applyFont="1" applyFill="1" applyBorder="1" applyAlignment="1">
      <alignment horizontal="left" vertical="center"/>
    </xf>
    <xf numFmtId="0" fontId="3" fillId="0" borderId="0" xfId="0" applyFont="1" applyFill="1" applyBorder="1" applyAlignment="1">
      <alignment vertical="center"/>
    </xf>
    <xf numFmtId="176" fontId="3" fillId="0" borderId="35" xfId="0" applyNumberFormat="1" applyFont="1" applyFill="1" applyBorder="1" applyAlignment="1">
      <alignment horizontal="right" vertical="center"/>
    </xf>
    <xf numFmtId="176" fontId="3" fillId="2" borderId="28" xfId="1" applyNumberFormat="1" applyFont="1" applyFill="1" applyBorder="1" applyAlignment="1">
      <alignment horizontal="center" vertical="center"/>
    </xf>
    <xf numFmtId="176" fontId="3" fillId="0" borderId="9" xfId="1" applyNumberFormat="1" applyFont="1" applyFill="1" applyBorder="1" applyAlignment="1">
      <alignment horizontal="left" vertical="center"/>
    </xf>
    <xf numFmtId="176" fontId="25" fillId="0" borderId="34" xfId="1" applyNumberFormat="1" applyFont="1" applyFill="1" applyBorder="1" applyAlignment="1">
      <alignment horizontal="left" vertical="center"/>
    </xf>
    <xf numFmtId="176" fontId="3" fillId="2" borderId="2" xfId="1" applyNumberFormat="1" applyFont="1" applyFill="1" applyBorder="1" applyAlignment="1" quotePrefix="1">
      <alignment horizontal="center" vertical="center"/>
    </xf>
    <xf numFmtId="176" fontId="3" fillId="2" borderId="3" xfId="1" applyNumberFormat="1" applyFont="1" applyFill="1" applyBorder="1" applyAlignment="1" quotePrefix="1">
      <alignment horizontal="center" vertical="center"/>
    </xf>
    <xf numFmtId="176" fontId="3" fillId="2" borderId="8" xfId="1" applyNumberFormat="1" applyFont="1" applyFill="1" applyBorder="1" applyAlignment="1" quotePrefix="1">
      <alignment horizontal="center" vertical="center"/>
    </xf>
    <xf numFmtId="176" fontId="2" fillId="2" borderId="9" xfId="1" applyNumberFormat="1" applyFont="1" applyFill="1" applyBorder="1" applyAlignment="1" quotePrefix="1">
      <alignment horizontal="center" vertical="center"/>
    </xf>
    <xf numFmtId="176" fontId="3" fillId="2" borderId="9" xfId="1" applyNumberFormat="1" applyFont="1" applyFill="1" applyBorder="1" applyAlignment="1" quotePrefix="1">
      <alignment horizontal="center" vertical="center"/>
    </xf>
    <xf numFmtId="176" fontId="3" fillId="2" borderId="28" xfId="1" applyNumberFormat="1" applyFont="1" applyFill="1" applyBorder="1" applyAlignment="1" quotePrefix="1">
      <alignment horizontal="center" vertical="center"/>
    </xf>
    <xf numFmtId="176" fontId="25" fillId="0" borderId="8" xfId="1" applyNumberFormat="1" applyFont="1" applyFill="1" applyBorder="1" applyAlignment="1" quotePrefix="1">
      <alignment horizontal="left" vertical="center"/>
    </xf>
    <xf numFmtId="176" fontId="25" fillId="2" borderId="9" xfId="1" applyNumberFormat="1" applyFont="1" applyFill="1" applyBorder="1" applyAlignment="1" quotePrefix="1">
      <alignment horizontal="center" vertical="center"/>
    </xf>
    <xf numFmtId="176" fontId="25" fillId="2" borderId="9" xfId="1" applyNumberFormat="1" applyFont="1" applyFill="1" applyBorder="1" applyAlignment="1" quotePrefix="1">
      <alignment horizontal="left" vertical="center"/>
    </xf>
    <xf numFmtId="176" fontId="26" fillId="0" borderId="8" xfId="1" applyNumberFormat="1" applyFont="1" applyFill="1" applyBorder="1" applyAlignment="1" quotePrefix="1">
      <alignment horizontal="center" vertical="center"/>
    </xf>
    <xf numFmtId="176" fontId="26" fillId="0" borderId="17" xfId="1" applyNumberFormat="1" applyFont="1" applyFill="1" applyBorder="1" applyAlignment="1" quotePrefix="1">
      <alignment horizontal="center" vertical="center"/>
    </xf>
    <xf numFmtId="176" fontId="26" fillId="2" borderId="36" xfId="1" applyNumberFormat="1" applyFont="1" applyFill="1" applyBorder="1" applyAlignment="1" quotePrefix="1">
      <alignment horizontal="center" vertical="center"/>
    </xf>
    <xf numFmtId="176" fontId="26" fillId="2" borderId="23" xfId="1" applyNumberFormat="1" applyFont="1" applyFill="1" applyBorder="1" applyAlignment="1" quotePrefix="1">
      <alignment horizontal="center" vertical="center"/>
    </xf>
    <xf numFmtId="176" fontId="3" fillId="2" borderId="37" xfId="0" applyNumberFormat="1" applyFont="1" applyFill="1" applyBorder="1" applyAlignment="1" quotePrefix="1">
      <alignment horizontal="center" vertical="center" wrapText="1"/>
    </xf>
    <xf numFmtId="176" fontId="3" fillId="2" borderId="5" xfId="0" applyNumberFormat="1" applyFont="1" applyFill="1" applyBorder="1" applyAlignment="1" quotePrefix="1">
      <alignment horizontal="center" vertical="center" wrapText="1"/>
    </xf>
    <xf numFmtId="176" fontId="3" fillId="0" borderId="5" xfId="0" applyNumberFormat="1" applyFont="1" applyFill="1" applyBorder="1" applyAlignment="1" quotePrefix="1">
      <alignment horizontal="center" vertical="center" wrapText="1"/>
    </xf>
    <xf numFmtId="176" fontId="3" fillId="2" borderId="25" xfId="0" applyNumberFormat="1" applyFont="1" applyFill="1" applyBorder="1" applyAlignment="1" quotePrefix="1">
      <alignment horizontal="center" vertical="center" wrapText="1"/>
    </xf>
    <xf numFmtId="176" fontId="3" fillId="2" borderId="33" xfId="0" applyNumberFormat="1" applyFont="1" applyFill="1" applyBorder="1" applyAlignment="1" quotePrefix="1">
      <alignment horizontal="center" vertical="center" wrapText="1"/>
    </xf>
    <xf numFmtId="176" fontId="3" fillId="2" borderId="14" xfId="0" applyNumberFormat="1" applyFont="1" applyFill="1" applyBorder="1" applyAlignment="1" quotePrefix="1">
      <alignment horizontal="center" vertical="center"/>
    </xf>
    <xf numFmtId="176" fontId="3" fillId="2" borderId="9" xfId="0" applyNumberFormat="1" applyFont="1" applyFill="1" applyBorder="1" applyAlignment="1" quotePrefix="1">
      <alignment horizontal="center" vertical="center"/>
    </xf>
    <xf numFmtId="176" fontId="3" fillId="2" borderId="18" xfId="0" applyNumberFormat="1" applyFont="1" applyFill="1" applyBorder="1" applyAlignment="1" quotePrefix="1">
      <alignment horizontal="center" vertical="center"/>
    </xf>
    <xf numFmtId="49" fontId="3" fillId="2" borderId="14" xfId="0" applyNumberFormat="1" applyFont="1" applyFill="1" applyBorder="1" applyAlignment="1" quotePrefix="1">
      <alignment horizontal="center" vertical="center"/>
    </xf>
    <xf numFmtId="49" fontId="3" fillId="2" borderId="9" xfId="0" applyNumberFormat="1" applyFont="1" applyFill="1" applyBorder="1" applyAlignment="1" quotePrefix="1">
      <alignment horizontal="center" vertical="center"/>
    </xf>
  </cellXfs>
  <cellStyles count="53">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常规_2012年预算公开分析表（26个部门财政拨款三公经费）" xfId="27"/>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常规_事业单位部门决算报表（讨论稿） 2" xfId="41"/>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externalLink" Target="externalLinks/externalLink7.xml"/><Relationship Id="rId14" Type="http://schemas.openxmlformats.org/officeDocument/2006/relationships/externalLink" Target="externalLinks/externalLink6.xml"/><Relationship Id="rId13" Type="http://schemas.openxmlformats.org/officeDocument/2006/relationships/externalLink" Target="externalLinks/externalLink5.xml"/><Relationship Id="rId12" Type="http://schemas.openxmlformats.org/officeDocument/2006/relationships/externalLink" Target="externalLinks/externalLink4.xml"/><Relationship Id="rId11" Type="http://schemas.openxmlformats.org/officeDocument/2006/relationships/externalLink" Target="externalLinks/externalLink3.xml"/><Relationship Id="rId10" Type="http://schemas.openxmlformats.org/officeDocument/2006/relationships/externalLink" Target="externalLinks/externalLink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My%20Documents\WeChat%20Files\ln_ln1205\Files\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My%20Documents\WeChat%20Files\ln_ln1205\Files\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My%20Documents\WeChat%20Files\ln_ln1205\Files\0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My%20Documents\WeChat%20Files\ln_ln1205\Files\0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My%20Documents\WeChat%20Files\ln_ln1205\Files\0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My%20Documents\WeChat%20Files\ln_ln1205\Files\0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My%20Documents\WeChat%20Files\ln_ln1205\Files\0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交通运输局"/>
      <sheetName val="公路所"/>
      <sheetName val="港务所"/>
      <sheetName val="执法大队"/>
      <sheetName val="运管所"/>
      <sheetName val="汇总"/>
    </sheetNames>
    <sheetDataSet>
      <sheetData sheetId="0">
        <row r="20">
          <cell r="C20">
            <v>1089.7</v>
          </cell>
        </row>
      </sheetData>
      <sheetData sheetId="1">
        <row r="20">
          <cell r="C20">
            <v>783.2</v>
          </cell>
        </row>
      </sheetData>
      <sheetData sheetId="2">
        <row r="20">
          <cell r="C20">
            <v>357.59</v>
          </cell>
        </row>
      </sheetData>
      <sheetData sheetId="3">
        <row r="20">
          <cell r="C20">
            <v>287.92</v>
          </cell>
        </row>
      </sheetData>
      <sheetData sheetId="4">
        <row r="20">
          <cell r="C20">
            <v>1252.23</v>
          </cell>
        </row>
      </sheetData>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交通运输局"/>
      <sheetName val="公路所"/>
      <sheetName val="港务所"/>
      <sheetName val="执法大队"/>
      <sheetName val="运管所"/>
      <sheetName val="汇总"/>
    </sheetNames>
    <sheetDataSet>
      <sheetData sheetId="0">
        <row r="8">
          <cell r="F8">
            <v>0</v>
          </cell>
          <cell r="G8">
            <v>0</v>
          </cell>
          <cell r="H8">
            <v>0</v>
          </cell>
          <cell r="I8">
            <v>0</v>
          </cell>
        </row>
        <row r="9">
          <cell r="F9">
            <v>0</v>
          </cell>
          <cell r="G9">
            <v>0</v>
          </cell>
          <cell r="H9">
            <v>0</v>
          </cell>
          <cell r="I9">
            <v>0</v>
          </cell>
        </row>
        <row r="10">
          <cell r="F10">
            <v>0</v>
          </cell>
          <cell r="G10">
            <v>0</v>
          </cell>
          <cell r="H10">
            <v>0</v>
          </cell>
          <cell r="I10">
            <v>0</v>
          </cell>
        </row>
      </sheetData>
      <sheetData sheetId="1">
        <row r="12">
          <cell r="E12">
            <v>488</v>
          </cell>
        </row>
      </sheetData>
      <sheetData sheetId="2">
        <row r="11">
          <cell r="E11">
            <v>10</v>
          </cell>
        </row>
      </sheetData>
      <sheetData sheetId="3"/>
      <sheetData sheetId="4">
        <row r="16">
          <cell r="E16">
            <v>60</v>
          </cell>
        </row>
      </sheetData>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交通运输局"/>
      <sheetName val="公路所"/>
      <sheetName val="港务所"/>
      <sheetName val="执法大队"/>
      <sheetName val="运管所"/>
      <sheetName val="汇总"/>
    </sheetNames>
    <sheetDataSet>
      <sheetData sheetId="0">
        <row r="8">
          <cell r="D8">
            <v>1089.7</v>
          </cell>
        </row>
        <row r="8">
          <cell r="G8">
            <v>0</v>
          </cell>
          <cell r="H8">
            <v>0</v>
          </cell>
          <cell r="I8">
            <v>355.8</v>
          </cell>
        </row>
        <row r="9">
          <cell r="G9">
            <v>0</v>
          </cell>
          <cell r="H9">
            <v>0</v>
          </cell>
          <cell r="I9">
            <v>355.8</v>
          </cell>
        </row>
        <row r="10">
          <cell r="G10">
            <v>0</v>
          </cell>
          <cell r="H10">
            <v>0</v>
          </cell>
          <cell r="I10">
            <v>355.8</v>
          </cell>
        </row>
        <row r="11">
          <cell r="D11">
            <v>690.5</v>
          </cell>
          <cell r="E11">
            <v>640.5</v>
          </cell>
          <cell r="F11">
            <v>50</v>
          </cell>
          <cell r="G11">
            <v>0</v>
          </cell>
          <cell r="H11">
            <v>0</v>
          </cell>
          <cell r="I11">
            <v>0</v>
          </cell>
        </row>
        <row r="12">
          <cell r="D12">
            <v>0</v>
          </cell>
        </row>
        <row r="13">
          <cell r="D13">
            <v>399.2</v>
          </cell>
          <cell r="E13">
            <v>0</v>
          </cell>
          <cell r="F13">
            <v>43.4</v>
          </cell>
        </row>
        <row r="13">
          <cell r="H13">
            <v>0</v>
          </cell>
          <cell r="I13">
            <v>355.8</v>
          </cell>
        </row>
      </sheetData>
      <sheetData sheetId="1">
        <row r="8">
          <cell r="D8">
            <v>783.2</v>
          </cell>
        </row>
        <row r="11">
          <cell r="D11">
            <v>295.2</v>
          </cell>
          <cell r="E11">
            <v>295.2</v>
          </cell>
        </row>
        <row r="12">
          <cell r="D12">
            <v>488</v>
          </cell>
        </row>
      </sheetData>
      <sheetData sheetId="2">
        <row r="8">
          <cell r="D8">
            <v>357.59</v>
          </cell>
        </row>
        <row r="9">
          <cell r="D9">
            <v>34.7</v>
          </cell>
          <cell r="E9">
            <v>34.7</v>
          </cell>
        </row>
        <row r="10">
          <cell r="D10">
            <v>312.89</v>
          </cell>
          <cell r="E10">
            <v>312.89</v>
          </cell>
        </row>
        <row r="11">
          <cell r="D11">
            <v>10</v>
          </cell>
          <cell r="E11">
            <v>10</v>
          </cell>
        </row>
      </sheetData>
      <sheetData sheetId="3">
        <row r="8">
          <cell r="D8">
            <v>287.92</v>
          </cell>
        </row>
        <row r="9">
          <cell r="D9">
            <v>40.71</v>
          </cell>
          <cell r="E9">
            <v>40.71</v>
          </cell>
        </row>
        <row r="15">
          <cell r="D15">
            <v>188.93</v>
          </cell>
          <cell r="E15">
            <v>188.93</v>
          </cell>
        </row>
        <row r="16">
          <cell r="D16">
            <v>58.28</v>
          </cell>
          <cell r="E16">
            <v>58.28</v>
          </cell>
        </row>
      </sheetData>
      <sheetData sheetId="4">
        <row r="8">
          <cell r="D8">
            <v>1252.23</v>
          </cell>
        </row>
        <row r="9">
          <cell r="D9">
            <v>59.52</v>
          </cell>
          <cell r="E9">
            <v>59.52</v>
          </cell>
        </row>
        <row r="14">
          <cell r="D14">
            <v>663.37</v>
          </cell>
          <cell r="E14">
            <v>663.37</v>
          </cell>
        </row>
        <row r="16">
          <cell r="D16">
            <v>60</v>
          </cell>
          <cell r="E16">
            <v>60</v>
          </cell>
        </row>
        <row r="17">
          <cell r="D17">
            <v>409.34</v>
          </cell>
          <cell r="E17">
            <v>354.08</v>
          </cell>
          <cell r="F17">
            <v>55.26</v>
          </cell>
        </row>
      </sheetData>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交通运输局"/>
      <sheetName val="公路所"/>
      <sheetName val="港务所"/>
      <sheetName val="执法大队"/>
      <sheetName val="运管所"/>
      <sheetName val="汇总"/>
    </sheetNames>
    <sheetDataSet>
      <sheetData sheetId="0">
        <row r="8">
          <cell r="C8">
            <v>690.5</v>
          </cell>
        </row>
        <row r="16">
          <cell r="C16">
            <v>690.5</v>
          </cell>
        </row>
        <row r="21">
          <cell r="C21">
            <v>690.5</v>
          </cell>
        </row>
      </sheetData>
      <sheetData sheetId="1">
        <row r="8">
          <cell r="C8">
            <v>783.2</v>
          </cell>
        </row>
        <row r="16">
          <cell r="C16">
            <v>783.2</v>
          </cell>
        </row>
        <row r="21">
          <cell r="C21">
            <v>783.2</v>
          </cell>
        </row>
      </sheetData>
      <sheetData sheetId="2">
        <row r="8">
          <cell r="C8">
            <v>357.59</v>
          </cell>
        </row>
        <row r="16">
          <cell r="C16">
            <v>357.59</v>
          </cell>
        </row>
        <row r="21">
          <cell r="C21">
            <v>357.59</v>
          </cell>
        </row>
      </sheetData>
      <sheetData sheetId="3">
        <row r="8">
          <cell r="C8">
            <v>287.92</v>
          </cell>
        </row>
        <row r="16">
          <cell r="C16">
            <v>287.92</v>
          </cell>
        </row>
        <row r="21">
          <cell r="C21">
            <v>287.92</v>
          </cell>
        </row>
      </sheetData>
      <sheetData sheetId="4">
        <row r="8">
          <cell r="C8">
            <v>1252.23</v>
          </cell>
        </row>
        <row r="16">
          <cell r="C16">
            <v>1252.23</v>
          </cell>
        </row>
        <row r="21">
          <cell r="C21">
            <v>1252.23</v>
          </cell>
        </row>
      </sheetData>
      <sheetData sheetId="5"/>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交通运输局"/>
      <sheetName val="公路所"/>
      <sheetName val="港务所"/>
      <sheetName val="执法大队"/>
      <sheetName val="运管所"/>
      <sheetName val="汇总"/>
    </sheetNames>
    <sheetDataSet>
      <sheetData sheetId="0">
        <row r="9">
          <cell r="D9">
            <v>690.5</v>
          </cell>
        </row>
        <row r="12">
          <cell r="D12">
            <v>690.5</v>
          </cell>
          <cell r="E12">
            <v>640.5</v>
          </cell>
          <cell r="F12">
            <v>50</v>
          </cell>
        </row>
        <row r="14">
          <cell r="D14">
            <v>0</v>
          </cell>
        </row>
        <row r="14">
          <cell r="F14">
            <v>0</v>
          </cell>
        </row>
      </sheetData>
      <sheetData sheetId="1">
        <row r="9">
          <cell r="D9">
            <v>783.2</v>
          </cell>
        </row>
        <row r="12">
          <cell r="D12">
            <v>295.2</v>
          </cell>
          <cell r="E12">
            <v>295.2</v>
          </cell>
        </row>
        <row r="13">
          <cell r="D13">
            <v>488</v>
          </cell>
        </row>
      </sheetData>
      <sheetData sheetId="2">
        <row r="9">
          <cell r="D9">
            <v>357.59</v>
          </cell>
        </row>
        <row r="10">
          <cell r="D10">
            <v>34.7</v>
          </cell>
          <cell r="E10">
            <v>34.7</v>
          </cell>
        </row>
        <row r="11">
          <cell r="D11">
            <v>312.89</v>
          </cell>
          <cell r="E11">
            <v>312.89</v>
          </cell>
        </row>
        <row r="12">
          <cell r="D12">
            <v>10</v>
          </cell>
          <cell r="E12">
            <v>10</v>
          </cell>
        </row>
      </sheetData>
      <sheetData sheetId="3">
        <row r="9">
          <cell r="D9">
            <v>287.92</v>
          </cell>
        </row>
        <row r="10">
          <cell r="D10">
            <v>40.71</v>
          </cell>
          <cell r="E10">
            <v>40.71</v>
          </cell>
        </row>
        <row r="16">
          <cell r="D16">
            <v>188.93</v>
          </cell>
          <cell r="E16">
            <v>188.93</v>
          </cell>
        </row>
        <row r="17">
          <cell r="D17">
            <v>58.28</v>
          </cell>
        </row>
      </sheetData>
      <sheetData sheetId="4">
        <row r="9">
          <cell r="D9">
            <v>1252.23</v>
          </cell>
        </row>
        <row r="10">
          <cell r="D10">
            <v>59.52</v>
          </cell>
          <cell r="E10">
            <v>59.52</v>
          </cell>
        </row>
        <row r="15">
          <cell r="D15">
            <v>663.37</v>
          </cell>
          <cell r="E15">
            <v>663.37</v>
          </cell>
        </row>
        <row r="17">
          <cell r="D17">
            <v>60</v>
          </cell>
          <cell r="E17">
            <v>60</v>
          </cell>
        </row>
        <row r="18">
          <cell r="D18">
            <v>409.34</v>
          </cell>
        </row>
        <row r="18">
          <cell r="F18">
            <v>55.26</v>
          </cell>
        </row>
      </sheetData>
      <sheetData sheetId="5"/>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交通运输局"/>
      <sheetName val="公路所"/>
      <sheetName val="港务所"/>
      <sheetName val="执法大队"/>
      <sheetName val="运管所"/>
      <sheetName val="汇总"/>
    </sheetNames>
    <sheetDataSet>
      <sheetData sheetId="0">
        <row r="6">
          <cell r="C6">
            <v>640.5</v>
          </cell>
          <cell r="D6">
            <v>587.3</v>
          </cell>
          <cell r="E6">
            <v>53.2</v>
          </cell>
        </row>
        <row r="7">
          <cell r="C7">
            <v>473.1</v>
          </cell>
          <cell r="D7">
            <v>473.1</v>
          </cell>
        </row>
        <row r="8">
          <cell r="C8">
            <v>187.1</v>
          </cell>
          <cell r="D8">
            <v>187.1</v>
          </cell>
        </row>
        <row r="9">
          <cell r="C9">
            <v>220.8</v>
          </cell>
          <cell r="D9">
            <v>220.8</v>
          </cell>
        </row>
        <row r="10">
          <cell r="C10">
            <v>0</v>
          </cell>
          <cell r="D10">
            <v>0</v>
          </cell>
        </row>
        <row r="11">
          <cell r="C11">
            <v>51</v>
          </cell>
          <cell r="D11">
            <v>51</v>
          </cell>
        </row>
        <row r="12">
          <cell r="C12">
            <v>0</v>
          </cell>
        </row>
        <row r="13">
          <cell r="C13">
            <v>14.2</v>
          </cell>
          <cell r="D13">
            <v>14.2</v>
          </cell>
        </row>
        <row r="14">
          <cell r="C14">
            <v>53.2</v>
          </cell>
          <cell r="D14">
            <v>0</v>
          </cell>
          <cell r="E14">
            <v>53.2</v>
          </cell>
        </row>
        <row r="15">
          <cell r="C15">
            <v>2.2</v>
          </cell>
        </row>
        <row r="15">
          <cell r="E15">
            <v>2.2</v>
          </cell>
        </row>
        <row r="16">
          <cell r="C16">
            <v>1.5</v>
          </cell>
        </row>
        <row r="16">
          <cell r="E16">
            <v>1.5</v>
          </cell>
        </row>
        <row r="17">
          <cell r="C17">
            <v>0</v>
          </cell>
        </row>
        <row r="18">
          <cell r="C18">
            <v>0</v>
          </cell>
        </row>
        <row r="19">
          <cell r="C19">
            <v>1.5</v>
          </cell>
        </row>
        <row r="19">
          <cell r="E19">
            <v>1.5</v>
          </cell>
        </row>
        <row r="20">
          <cell r="C20">
            <v>2.3</v>
          </cell>
        </row>
        <row r="20">
          <cell r="E20">
            <v>2.3</v>
          </cell>
        </row>
        <row r="21">
          <cell r="C21">
            <v>2.2</v>
          </cell>
        </row>
        <row r="21">
          <cell r="E21">
            <v>2.2</v>
          </cell>
        </row>
        <row r="22">
          <cell r="C22">
            <v>0</v>
          </cell>
        </row>
        <row r="23">
          <cell r="C23">
            <v>2.7</v>
          </cell>
        </row>
        <row r="23">
          <cell r="E23">
            <v>2.7</v>
          </cell>
        </row>
        <row r="24">
          <cell r="C24">
            <v>4.04</v>
          </cell>
        </row>
        <row r="24">
          <cell r="E24">
            <v>4.04</v>
          </cell>
        </row>
        <row r="25">
          <cell r="C25">
            <v>0</v>
          </cell>
        </row>
        <row r="26">
          <cell r="C26">
            <v>2.6</v>
          </cell>
        </row>
        <row r="26">
          <cell r="E26">
            <v>2.6</v>
          </cell>
        </row>
        <row r="27">
          <cell r="C27">
            <v>0</v>
          </cell>
        </row>
        <row r="28">
          <cell r="C28">
            <v>0</v>
          </cell>
        </row>
        <row r="29">
          <cell r="C29">
            <v>1.3</v>
          </cell>
        </row>
        <row r="29">
          <cell r="E29">
            <v>1.3</v>
          </cell>
        </row>
        <row r="31">
          <cell r="C31">
            <v>0</v>
          </cell>
        </row>
        <row r="33">
          <cell r="C33">
            <v>0</v>
          </cell>
        </row>
        <row r="34">
          <cell r="C34">
            <v>0</v>
          </cell>
        </row>
        <row r="35">
          <cell r="C35">
            <v>9.2</v>
          </cell>
        </row>
        <row r="35">
          <cell r="E35">
            <v>9.2</v>
          </cell>
        </row>
        <row r="36">
          <cell r="C36">
            <v>0</v>
          </cell>
        </row>
        <row r="37">
          <cell r="C37">
            <v>0</v>
          </cell>
        </row>
        <row r="38">
          <cell r="C38">
            <v>17</v>
          </cell>
        </row>
        <row r="38">
          <cell r="E38">
            <v>17</v>
          </cell>
        </row>
        <row r="39">
          <cell r="C39">
            <v>0</v>
          </cell>
        </row>
        <row r="40">
          <cell r="C40">
            <v>114.2</v>
          </cell>
          <cell r="D40">
            <v>114.2</v>
          </cell>
          <cell r="E40">
            <v>0</v>
          </cell>
        </row>
        <row r="41">
          <cell r="C41">
            <v>0</v>
          </cell>
        </row>
        <row r="42">
          <cell r="C42">
            <v>78.6</v>
          </cell>
          <cell r="D42">
            <v>78.6</v>
          </cell>
        </row>
        <row r="43">
          <cell r="C43">
            <v>0.7</v>
          </cell>
          <cell r="D43">
            <v>0.7</v>
          </cell>
        </row>
        <row r="44">
          <cell r="C44">
            <v>10.9</v>
          </cell>
          <cell r="D44">
            <v>10.9</v>
          </cell>
        </row>
        <row r="45">
          <cell r="C45">
            <v>1.6</v>
          </cell>
          <cell r="D45">
            <v>1.6</v>
          </cell>
        </row>
        <row r="46">
          <cell r="C46">
            <v>0.7</v>
          </cell>
          <cell r="D46">
            <v>0.7</v>
          </cell>
        </row>
        <row r="47">
          <cell r="C47">
            <v>16.2</v>
          </cell>
          <cell r="D47">
            <v>16.2</v>
          </cell>
        </row>
        <row r="48">
          <cell r="C48">
            <v>5.5</v>
          </cell>
          <cell r="D48">
            <v>5.5</v>
          </cell>
        </row>
        <row r="49">
          <cell r="C49">
            <v>0</v>
          </cell>
          <cell r="D49">
            <v>0</v>
          </cell>
        </row>
        <row r="50">
          <cell r="C50">
            <v>0</v>
          </cell>
          <cell r="D50">
            <v>0</v>
          </cell>
        </row>
      </sheetData>
      <sheetData sheetId="1">
        <row r="6">
          <cell r="C6">
            <v>295.2</v>
          </cell>
          <cell r="D6">
            <v>262.2</v>
          </cell>
          <cell r="E6">
            <v>33</v>
          </cell>
        </row>
        <row r="7">
          <cell r="C7">
            <v>241.4</v>
          </cell>
          <cell r="D7">
            <v>241.4</v>
          </cell>
        </row>
        <row r="8">
          <cell r="C8">
            <v>134.9</v>
          </cell>
          <cell r="D8">
            <v>134.9</v>
          </cell>
        </row>
        <row r="9">
          <cell r="C9">
            <v>67.4</v>
          </cell>
          <cell r="D9">
            <v>67.4</v>
          </cell>
        </row>
        <row r="10">
          <cell r="C10">
            <v>0</v>
          </cell>
          <cell r="D10">
            <v>0</v>
          </cell>
        </row>
        <row r="11">
          <cell r="C11">
            <v>21.1</v>
          </cell>
          <cell r="D11">
            <v>21.1</v>
          </cell>
        </row>
        <row r="12">
          <cell r="C12">
            <v>5.9</v>
          </cell>
          <cell r="D12">
            <v>5.9</v>
          </cell>
        </row>
        <row r="13">
          <cell r="C13">
            <v>12.1</v>
          </cell>
          <cell r="D13">
            <v>12.1</v>
          </cell>
        </row>
        <row r="14">
          <cell r="C14">
            <v>33</v>
          </cell>
        </row>
        <row r="14">
          <cell r="E14">
            <v>33</v>
          </cell>
        </row>
        <row r="15">
          <cell r="C15">
            <v>9.2</v>
          </cell>
        </row>
        <row r="15">
          <cell r="E15">
            <v>9.2</v>
          </cell>
        </row>
        <row r="16">
          <cell r="C16">
            <v>0</v>
          </cell>
        </row>
        <row r="17">
          <cell r="C17">
            <v>0</v>
          </cell>
        </row>
        <row r="18">
          <cell r="C18">
            <v>0</v>
          </cell>
        </row>
        <row r="19">
          <cell r="C19">
            <v>1.4</v>
          </cell>
        </row>
        <row r="19">
          <cell r="E19">
            <v>1.4</v>
          </cell>
        </row>
        <row r="20">
          <cell r="C20">
            <v>1.6</v>
          </cell>
        </row>
        <row r="20">
          <cell r="E20">
            <v>1.6</v>
          </cell>
        </row>
        <row r="21">
          <cell r="C21">
            <v>0</v>
          </cell>
        </row>
        <row r="22">
          <cell r="C22">
            <v>0</v>
          </cell>
        </row>
        <row r="23">
          <cell r="C23">
            <v>0</v>
          </cell>
        </row>
        <row r="24">
          <cell r="C24">
            <v>0.9</v>
          </cell>
        </row>
        <row r="24">
          <cell r="E24">
            <v>0.9</v>
          </cell>
        </row>
        <row r="25">
          <cell r="C25">
            <v>0</v>
          </cell>
        </row>
        <row r="26">
          <cell r="C26">
            <v>0.2</v>
          </cell>
        </row>
        <row r="26">
          <cell r="E26">
            <v>0.2</v>
          </cell>
        </row>
        <row r="27">
          <cell r="C27">
            <v>0</v>
          </cell>
        </row>
        <row r="28">
          <cell r="C28">
            <v>0</v>
          </cell>
        </row>
        <row r="29">
          <cell r="C29">
            <v>2.2</v>
          </cell>
        </row>
        <row r="29">
          <cell r="E29">
            <v>2.2</v>
          </cell>
        </row>
        <row r="31">
          <cell r="C31">
            <v>1.4</v>
          </cell>
        </row>
        <row r="31">
          <cell r="E31">
            <v>1.4</v>
          </cell>
        </row>
        <row r="33">
          <cell r="C33">
            <v>0</v>
          </cell>
        </row>
        <row r="34">
          <cell r="C34">
            <v>0</v>
          </cell>
        </row>
        <row r="35">
          <cell r="C35">
            <v>0</v>
          </cell>
        </row>
        <row r="36">
          <cell r="C36">
            <v>0</v>
          </cell>
        </row>
        <row r="37">
          <cell r="C37">
            <v>8.6</v>
          </cell>
        </row>
        <row r="37">
          <cell r="E37">
            <v>8.6</v>
          </cell>
        </row>
        <row r="38">
          <cell r="C38">
            <v>4.3</v>
          </cell>
        </row>
        <row r="38">
          <cell r="E38">
            <v>4.3</v>
          </cell>
        </row>
        <row r="39">
          <cell r="C39">
            <v>0.2</v>
          </cell>
        </row>
        <row r="40">
          <cell r="C40">
            <v>20.8</v>
          </cell>
          <cell r="D40">
            <v>20.8</v>
          </cell>
        </row>
        <row r="41">
          <cell r="C41">
            <v>0</v>
          </cell>
        </row>
        <row r="42">
          <cell r="C42">
            <v>0</v>
          </cell>
        </row>
        <row r="43">
          <cell r="C43">
            <v>0</v>
          </cell>
        </row>
        <row r="44">
          <cell r="C44">
            <v>0</v>
          </cell>
        </row>
        <row r="45">
          <cell r="C45">
            <v>0</v>
          </cell>
        </row>
        <row r="46">
          <cell r="C46">
            <v>0</v>
          </cell>
        </row>
        <row r="47">
          <cell r="C47">
            <v>20.8</v>
          </cell>
          <cell r="D47">
            <v>20.8</v>
          </cell>
        </row>
        <row r="48">
          <cell r="C48">
            <v>0</v>
          </cell>
        </row>
        <row r="49">
          <cell r="C49">
            <v>0</v>
          </cell>
        </row>
        <row r="50">
          <cell r="C50">
            <v>0</v>
          </cell>
        </row>
      </sheetData>
      <sheetData sheetId="2">
        <row r="6">
          <cell r="C6">
            <v>357.59</v>
          </cell>
          <cell r="D6">
            <v>306.06</v>
          </cell>
          <cell r="E6">
            <v>51.53</v>
          </cell>
        </row>
        <row r="7">
          <cell r="C7">
            <v>281.09</v>
          </cell>
          <cell r="D7">
            <v>281.09</v>
          </cell>
        </row>
        <row r="8">
          <cell r="C8">
            <v>128.18</v>
          </cell>
          <cell r="D8">
            <v>128.18</v>
          </cell>
        </row>
        <row r="9">
          <cell r="C9">
            <v>91.62</v>
          </cell>
          <cell r="D9">
            <v>91.62</v>
          </cell>
        </row>
        <row r="10">
          <cell r="C10">
            <v>0</v>
          </cell>
          <cell r="D10">
            <v>0</v>
          </cell>
        </row>
        <row r="11">
          <cell r="C11">
            <v>34.82</v>
          </cell>
          <cell r="D11">
            <v>34.82</v>
          </cell>
        </row>
        <row r="12">
          <cell r="C12">
            <v>0</v>
          </cell>
        </row>
        <row r="13">
          <cell r="C13">
            <v>26.47</v>
          </cell>
          <cell r="D13">
            <v>26.47</v>
          </cell>
        </row>
        <row r="14">
          <cell r="C14">
            <v>51.53</v>
          </cell>
        </row>
        <row r="14">
          <cell r="E14">
            <v>51.53</v>
          </cell>
        </row>
        <row r="15">
          <cell r="C15">
            <v>6.38</v>
          </cell>
        </row>
        <row r="15">
          <cell r="E15">
            <v>6.38</v>
          </cell>
        </row>
        <row r="16">
          <cell r="C16">
            <v>0</v>
          </cell>
        </row>
        <row r="17">
          <cell r="C17">
            <v>0</v>
          </cell>
        </row>
        <row r="18">
          <cell r="C18">
            <v>0</v>
          </cell>
        </row>
        <row r="19">
          <cell r="C19">
            <v>0.1</v>
          </cell>
        </row>
        <row r="19">
          <cell r="E19">
            <v>0.1</v>
          </cell>
        </row>
        <row r="20">
          <cell r="C20">
            <v>1.23</v>
          </cell>
        </row>
        <row r="20">
          <cell r="E20">
            <v>1.23</v>
          </cell>
        </row>
        <row r="21">
          <cell r="C21">
            <v>0</v>
          </cell>
        </row>
        <row r="22">
          <cell r="C22">
            <v>0</v>
          </cell>
        </row>
        <row r="23">
          <cell r="C23">
            <v>0.3</v>
          </cell>
        </row>
        <row r="23">
          <cell r="E23">
            <v>0.3</v>
          </cell>
        </row>
        <row r="24">
          <cell r="C24">
            <v>2.35</v>
          </cell>
        </row>
        <row r="24">
          <cell r="E24">
            <v>2.35</v>
          </cell>
        </row>
        <row r="25">
          <cell r="C25">
            <v>0</v>
          </cell>
        </row>
        <row r="26">
          <cell r="C26">
            <v>5.15</v>
          </cell>
        </row>
        <row r="26">
          <cell r="E26">
            <v>5.15</v>
          </cell>
        </row>
        <row r="27">
          <cell r="C27">
            <v>0</v>
          </cell>
        </row>
        <row r="28">
          <cell r="C28">
            <v>0.6</v>
          </cell>
        </row>
        <row r="28">
          <cell r="E28">
            <v>0.6</v>
          </cell>
        </row>
        <row r="29">
          <cell r="C29">
            <v>0.85</v>
          </cell>
        </row>
        <row r="29">
          <cell r="E29">
            <v>0.85</v>
          </cell>
        </row>
        <row r="31">
          <cell r="C31">
            <v>7.09</v>
          </cell>
        </row>
        <row r="31">
          <cell r="E31">
            <v>7.09</v>
          </cell>
        </row>
        <row r="33">
          <cell r="C33">
            <v>0.5</v>
          </cell>
        </row>
        <row r="33">
          <cell r="E33">
            <v>0.5</v>
          </cell>
        </row>
        <row r="34">
          <cell r="C34">
            <v>0</v>
          </cell>
        </row>
        <row r="35">
          <cell r="C35">
            <v>3.39</v>
          </cell>
        </row>
        <row r="35">
          <cell r="E35">
            <v>3.39</v>
          </cell>
        </row>
        <row r="36">
          <cell r="C36">
            <v>0</v>
          </cell>
        </row>
        <row r="37">
          <cell r="C37">
            <v>3.17</v>
          </cell>
        </row>
        <row r="37">
          <cell r="E37">
            <v>3.17</v>
          </cell>
        </row>
        <row r="38">
          <cell r="C38">
            <v>13</v>
          </cell>
        </row>
        <row r="38">
          <cell r="E38">
            <v>13</v>
          </cell>
        </row>
        <row r="39">
          <cell r="C39">
            <v>1.9</v>
          </cell>
        </row>
        <row r="40">
          <cell r="C40">
            <v>24.97</v>
          </cell>
          <cell r="D40">
            <v>24.97</v>
          </cell>
        </row>
        <row r="41">
          <cell r="C41">
            <v>0</v>
          </cell>
        </row>
        <row r="42">
          <cell r="C42">
            <v>0</v>
          </cell>
        </row>
        <row r="43">
          <cell r="C43">
            <v>0.7</v>
          </cell>
          <cell r="D43">
            <v>0.7</v>
          </cell>
        </row>
        <row r="44">
          <cell r="C44">
            <v>1.66</v>
          </cell>
          <cell r="D44">
            <v>1.66</v>
          </cell>
        </row>
        <row r="45">
          <cell r="C45">
            <v>0.52</v>
          </cell>
          <cell r="D45">
            <v>0.52</v>
          </cell>
        </row>
        <row r="46">
          <cell r="C46">
            <v>0</v>
          </cell>
        </row>
        <row r="47">
          <cell r="C47">
            <v>21.52</v>
          </cell>
          <cell r="D47">
            <v>21.52</v>
          </cell>
        </row>
        <row r="48">
          <cell r="C48">
            <v>0.57</v>
          </cell>
          <cell r="D48">
            <v>0.57</v>
          </cell>
        </row>
        <row r="49">
          <cell r="C49">
            <v>0</v>
          </cell>
        </row>
        <row r="50">
          <cell r="C50">
            <v>0</v>
          </cell>
        </row>
      </sheetData>
      <sheetData sheetId="3">
        <row r="6">
          <cell r="C6">
            <v>287.92</v>
          </cell>
          <cell r="D6">
            <v>242.78</v>
          </cell>
          <cell r="E6">
            <v>45.14</v>
          </cell>
        </row>
        <row r="7">
          <cell r="C7">
            <v>227.95</v>
          </cell>
          <cell r="D7">
            <v>227.95</v>
          </cell>
        </row>
        <row r="8">
          <cell r="C8">
            <v>94.41</v>
          </cell>
          <cell r="D8">
            <v>94.41</v>
          </cell>
        </row>
        <row r="9">
          <cell r="C9">
            <v>51.01</v>
          </cell>
          <cell r="D9">
            <v>51.01</v>
          </cell>
        </row>
        <row r="10">
          <cell r="C10">
            <v>0</v>
          </cell>
          <cell r="D10">
            <v>0</v>
          </cell>
        </row>
        <row r="11">
          <cell r="C11">
            <v>40.71</v>
          </cell>
          <cell r="D11">
            <v>40.71</v>
          </cell>
        </row>
        <row r="12">
          <cell r="C12">
            <v>30.9</v>
          </cell>
          <cell r="D12">
            <v>30.9</v>
          </cell>
        </row>
        <row r="13">
          <cell r="C13">
            <v>10.92</v>
          </cell>
          <cell r="D13">
            <v>10.92</v>
          </cell>
        </row>
        <row r="14">
          <cell r="C14">
            <v>45.14</v>
          </cell>
        </row>
        <row r="14">
          <cell r="E14">
            <v>45.14</v>
          </cell>
        </row>
        <row r="15">
          <cell r="C15">
            <v>2.84</v>
          </cell>
        </row>
        <row r="15">
          <cell r="E15">
            <v>2.84</v>
          </cell>
        </row>
        <row r="16">
          <cell r="C16">
            <v>0.59</v>
          </cell>
        </row>
        <row r="16">
          <cell r="E16">
            <v>0.59</v>
          </cell>
        </row>
        <row r="17">
          <cell r="C17">
            <v>0</v>
          </cell>
        </row>
        <row r="18">
          <cell r="C18">
            <v>0</v>
          </cell>
        </row>
        <row r="19">
          <cell r="C19">
            <v>1.42</v>
          </cell>
        </row>
        <row r="19">
          <cell r="E19">
            <v>1.42</v>
          </cell>
        </row>
        <row r="20">
          <cell r="C20">
            <v>2.54</v>
          </cell>
        </row>
        <row r="20">
          <cell r="E20">
            <v>2.54</v>
          </cell>
        </row>
        <row r="21">
          <cell r="C21">
            <v>0</v>
          </cell>
        </row>
        <row r="22">
          <cell r="C22">
            <v>0</v>
          </cell>
        </row>
        <row r="23">
          <cell r="C23">
            <v>0.1</v>
          </cell>
        </row>
        <row r="23">
          <cell r="E23">
            <v>0.1</v>
          </cell>
        </row>
        <row r="24">
          <cell r="C24">
            <v>0</v>
          </cell>
        </row>
        <row r="25">
          <cell r="C25">
            <v>0</v>
          </cell>
        </row>
        <row r="26">
          <cell r="C26">
            <v>6.53</v>
          </cell>
        </row>
        <row r="26">
          <cell r="E26">
            <v>6.53</v>
          </cell>
        </row>
        <row r="27">
          <cell r="C27">
            <v>0</v>
          </cell>
        </row>
        <row r="28">
          <cell r="C28">
            <v>0</v>
          </cell>
        </row>
        <row r="29">
          <cell r="C29">
            <v>0.1</v>
          </cell>
        </row>
        <row r="29">
          <cell r="E29">
            <v>0.1</v>
          </cell>
        </row>
        <row r="31">
          <cell r="C31">
            <v>0</v>
          </cell>
        </row>
        <row r="33">
          <cell r="C33">
            <v>0.53</v>
          </cell>
        </row>
        <row r="33">
          <cell r="E33">
            <v>0.53</v>
          </cell>
        </row>
        <row r="34">
          <cell r="C34">
            <v>0</v>
          </cell>
        </row>
        <row r="35">
          <cell r="C35">
            <v>9.41</v>
          </cell>
        </row>
        <row r="35">
          <cell r="E35">
            <v>9.41</v>
          </cell>
        </row>
        <row r="36">
          <cell r="C36">
            <v>0</v>
          </cell>
        </row>
        <row r="37">
          <cell r="C37">
            <v>5.56</v>
          </cell>
        </row>
        <row r="37">
          <cell r="E37">
            <v>5.56</v>
          </cell>
        </row>
        <row r="38">
          <cell r="C38">
            <v>0</v>
          </cell>
        </row>
        <row r="39">
          <cell r="C39">
            <v>13.53</v>
          </cell>
        </row>
        <row r="40">
          <cell r="C40">
            <v>14.83</v>
          </cell>
          <cell r="D40">
            <v>14.83</v>
          </cell>
        </row>
        <row r="41">
          <cell r="C41">
            <v>0</v>
          </cell>
        </row>
        <row r="42">
          <cell r="C42">
            <v>0</v>
          </cell>
        </row>
        <row r="43">
          <cell r="C43">
            <v>0</v>
          </cell>
        </row>
        <row r="44">
          <cell r="C44">
            <v>0</v>
          </cell>
        </row>
        <row r="45">
          <cell r="C45">
            <v>0</v>
          </cell>
        </row>
        <row r="46">
          <cell r="C46">
            <v>0</v>
          </cell>
        </row>
        <row r="47">
          <cell r="C47">
            <v>14.83</v>
          </cell>
          <cell r="D47">
            <v>14.83</v>
          </cell>
        </row>
        <row r="48">
          <cell r="C48">
            <v>0</v>
          </cell>
        </row>
        <row r="49">
          <cell r="C49">
            <v>0</v>
          </cell>
        </row>
        <row r="50">
          <cell r="C50">
            <v>0</v>
          </cell>
        </row>
      </sheetData>
      <sheetData sheetId="4">
        <row r="6">
          <cell r="C6">
            <v>1136.97</v>
          </cell>
          <cell r="D6">
            <v>919.28</v>
          </cell>
          <cell r="E6">
            <v>217.69</v>
          </cell>
        </row>
        <row r="7">
          <cell r="C7">
            <v>850.23</v>
          </cell>
          <cell r="D7">
            <v>850.23</v>
          </cell>
        </row>
        <row r="8">
          <cell r="C8">
            <v>397.59</v>
          </cell>
          <cell r="D8">
            <v>397.59</v>
          </cell>
        </row>
        <row r="9">
          <cell r="C9">
            <v>267.24</v>
          </cell>
          <cell r="D9">
            <v>267.24</v>
          </cell>
        </row>
        <row r="10">
          <cell r="C10">
            <v>5.96</v>
          </cell>
          <cell r="D10">
            <v>5.96</v>
          </cell>
        </row>
        <row r="11">
          <cell r="C11">
            <v>146.98</v>
          </cell>
          <cell r="D11">
            <v>146.98</v>
          </cell>
        </row>
        <row r="13">
          <cell r="C13">
            <v>32.46</v>
          </cell>
          <cell r="D13">
            <v>32.46</v>
          </cell>
        </row>
        <row r="14">
          <cell r="C14">
            <v>206.8</v>
          </cell>
          <cell r="D14">
            <v>0</v>
          </cell>
          <cell r="E14">
            <v>206.8</v>
          </cell>
        </row>
        <row r="15">
          <cell r="C15">
            <v>12.13</v>
          </cell>
        </row>
        <row r="15">
          <cell r="E15">
            <v>12.13</v>
          </cell>
        </row>
        <row r="16">
          <cell r="C16">
            <v>6.39</v>
          </cell>
        </row>
        <row r="16">
          <cell r="E16">
            <v>6.39</v>
          </cell>
        </row>
        <row r="19">
          <cell r="C19">
            <v>0.48</v>
          </cell>
        </row>
        <row r="19">
          <cell r="E19">
            <v>0.48</v>
          </cell>
        </row>
        <row r="20">
          <cell r="C20">
            <v>8.99</v>
          </cell>
        </row>
        <row r="20">
          <cell r="E20">
            <v>8.99</v>
          </cell>
        </row>
        <row r="21">
          <cell r="C21">
            <v>2.21</v>
          </cell>
        </row>
        <row r="21">
          <cell r="E21">
            <v>2.21</v>
          </cell>
        </row>
        <row r="24">
          <cell r="C24">
            <v>1.5</v>
          </cell>
        </row>
        <row r="24">
          <cell r="E24">
            <v>1.5</v>
          </cell>
        </row>
        <row r="26">
          <cell r="C26">
            <v>32.56</v>
          </cell>
        </row>
        <row r="26">
          <cell r="E26">
            <v>32.56</v>
          </cell>
        </row>
        <row r="27">
          <cell r="C27">
            <v>6.4</v>
          </cell>
        </row>
        <row r="27">
          <cell r="E27">
            <v>6.4</v>
          </cell>
        </row>
        <row r="29">
          <cell r="C29">
            <v>0.4</v>
          </cell>
        </row>
        <row r="29">
          <cell r="E29">
            <v>0.4</v>
          </cell>
        </row>
        <row r="33">
          <cell r="C33">
            <v>2.2</v>
          </cell>
        </row>
        <row r="33">
          <cell r="E33">
            <v>2.2</v>
          </cell>
        </row>
        <row r="35">
          <cell r="C35">
            <v>54.12</v>
          </cell>
        </row>
        <row r="35">
          <cell r="E35">
            <v>54.12</v>
          </cell>
        </row>
        <row r="37">
          <cell r="C37">
            <v>36.74</v>
          </cell>
        </row>
        <row r="37">
          <cell r="E37">
            <v>36.74</v>
          </cell>
        </row>
        <row r="39">
          <cell r="C39">
            <v>2.03</v>
          </cell>
        </row>
        <row r="40">
          <cell r="C40">
            <v>69.05</v>
          </cell>
          <cell r="D40">
            <v>69.05</v>
          </cell>
        </row>
        <row r="43">
          <cell r="C43">
            <v>1.4</v>
          </cell>
          <cell r="D43">
            <v>1.4</v>
          </cell>
        </row>
        <row r="45">
          <cell r="C45">
            <v>0.55</v>
          </cell>
          <cell r="D45">
            <v>0.55</v>
          </cell>
        </row>
        <row r="46">
          <cell r="C46">
            <v>9.16</v>
          </cell>
          <cell r="D46">
            <v>9.16</v>
          </cell>
        </row>
        <row r="47">
          <cell r="C47">
            <v>57.14</v>
          </cell>
          <cell r="D47">
            <v>57.14</v>
          </cell>
        </row>
        <row r="48">
          <cell r="C48">
            <v>0.8</v>
          </cell>
          <cell r="D48">
            <v>0.8</v>
          </cell>
        </row>
        <row r="49">
          <cell r="C49">
            <v>10.89</v>
          </cell>
        </row>
        <row r="49">
          <cell r="E49">
            <v>10.89</v>
          </cell>
        </row>
        <row r="50">
          <cell r="C50">
            <v>10.89</v>
          </cell>
        </row>
        <row r="50">
          <cell r="E50">
            <v>10.89</v>
          </cell>
        </row>
      </sheetData>
      <sheetData sheetId="5"/>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交通运输局"/>
      <sheetName val="公路所"/>
      <sheetName val="港务所"/>
      <sheetName val="执法大队"/>
      <sheetName val="运管所"/>
      <sheetName val="汇总"/>
    </sheetNames>
    <sheetDataSet>
      <sheetData sheetId="0">
        <row r="7">
          <cell r="C7">
            <v>0</v>
          </cell>
        </row>
        <row r="17">
          <cell r="C17">
            <v>145</v>
          </cell>
        </row>
        <row r="18">
          <cell r="C18">
            <v>1332</v>
          </cell>
        </row>
      </sheetData>
      <sheetData sheetId="1">
        <row r="10">
          <cell r="C10">
            <v>8.6</v>
          </cell>
        </row>
        <row r="17">
          <cell r="C17">
            <v>120</v>
          </cell>
        </row>
        <row r="18">
          <cell r="C18">
            <v>720</v>
          </cell>
        </row>
      </sheetData>
      <sheetData sheetId="2">
        <row r="10">
          <cell r="C10">
            <v>3.17</v>
          </cell>
        </row>
        <row r="17">
          <cell r="C17">
            <v>108</v>
          </cell>
        </row>
        <row r="18">
          <cell r="C18">
            <v>1130</v>
          </cell>
        </row>
      </sheetData>
      <sheetData sheetId="3">
        <row r="10">
          <cell r="C10">
            <v>5.56</v>
          </cell>
        </row>
        <row r="17">
          <cell r="C17">
            <v>38</v>
          </cell>
        </row>
        <row r="18">
          <cell r="C18">
            <v>220</v>
          </cell>
        </row>
      </sheetData>
      <sheetData sheetId="4">
        <row r="10">
          <cell r="C10">
            <v>36.74</v>
          </cell>
        </row>
        <row r="17">
          <cell r="C17">
            <v>417</v>
          </cell>
        </row>
        <row r="18">
          <cell r="C18">
            <v>890</v>
          </cell>
        </row>
      </sheetData>
      <sheetData sheetId="5"/>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tabSelected="1" workbookViewId="0">
      <selection activeCell="G10" sqref="G10"/>
    </sheetView>
  </sheetViews>
  <sheetFormatPr defaultColWidth="9" defaultRowHeight="14.25" outlineLevelCol="5"/>
  <cols>
    <col min="1" max="1" width="45" style="125" customWidth="1"/>
    <col min="2" max="2" width="4" style="125" customWidth="1"/>
    <col min="3" max="3" width="15.625" style="125" customWidth="1"/>
    <col min="4" max="4" width="44.625" style="125" customWidth="1"/>
    <col min="5" max="5" width="3.5" style="125" customWidth="1"/>
    <col min="6" max="6" width="15.625" style="125" customWidth="1"/>
    <col min="7" max="16384" width="9" style="125"/>
  </cols>
  <sheetData>
    <row r="1" spans="1:1">
      <c r="A1" s="126"/>
    </row>
    <row r="2" s="123" customFormat="1" ht="18" customHeight="1" spans="1:6">
      <c r="A2" s="127" t="s">
        <v>0</v>
      </c>
      <c r="B2" s="127"/>
      <c r="C2" s="127"/>
      <c r="D2" s="127"/>
      <c r="E2" s="127"/>
      <c r="F2" s="127"/>
    </row>
    <row r="3" ht="9.95" customHeight="1" spans="1:6">
      <c r="A3" s="128"/>
      <c r="B3" s="128"/>
      <c r="C3" s="128"/>
      <c r="D3" s="128"/>
      <c r="E3" s="128"/>
      <c r="F3" s="43" t="s">
        <v>1</v>
      </c>
    </row>
    <row r="4" ht="15" customHeight="1" spans="1:6">
      <c r="A4" s="8" t="s">
        <v>2</v>
      </c>
      <c r="B4" s="128"/>
      <c r="C4" s="128"/>
      <c r="D4" s="128"/>
      <c r="E4" s="128"/>
      <c r="F4" s="43" t="s">
        <v>3</v>
      </c>
    </row>
    <row r="5" s="124" customFormat="1" ht="21.95" customHeight="1" spans="1:6">
      <c r="A5" s="214" t="s">
        <v>4</v>
      </c>
      <c r="B5" s="130"/>
      <c r="C5" s="130"/>
      <c r="D5" s="215" t="s">
        <v>5</v>
      </c>
      <c r="E5" s="130"/>
      <c r="F5" s="132"/>
    </row>
    <row r="6" s="124" customFormat="1" ht="21.95" customHeight="1" spans="1:6">
      <c r="A6" s="216" t="s">
        <v>6</v>
      </c>
      <c r="B6" s="217" t="s">
        <v>7</v>
      </c>
      <c r="C6" s="135" t="s">
        <v>8</v>
      </c>
      <c r="D6" s="218" t="s">
        <v>6</v>
      </c>
      <c r="E6" s="217" t="s">
        <v>7</v>
      </c>
      <c r="F6" s="211" t="s">
        <v>8</v>
      </c>
    </row>
    <row r="7" s="124" customFormat="1" ht="21.95" customHeight="1" spans="1:6">
      <c r="A7" s="216" t="s">
        <v>9</v>
      </c>
      <c r="B7" s="135"/>
      <c r="C7" s="218" t="s">
        <v>10</v>
      </c>
      <c r="D7" s="218" t="s">
        <v>9</v>
      </c>
      <c r="E7" s="135"/>
      <c r="F7" s="219" t="s">
        <v>11</v>
      </c>
    </row>
    <row r="8" s="124" customFormat="1" ht="21.95" customHeight="1" spans="1:6">
      <c r="A8" s="220" t="s">
        <v>12</v>
      </c>
      <c r="B8" s="221" t="s">
        <v>10</v>
      </c>
      <c r="C8" s="142">
        <v>3371.44</v>
      </c>
      <c r="D8" s="222" t="s">
        <v>13</v>
      </c>
      <c r="E8" s="221" t="s">
        <v>14</v>
      </c>
      <c r="F8" s="142">
        <f>SUM([1]交通运输局!F8+[1]公路所!F8+[1]港务所!F8+[1]执法大队!F8+[1]运管所!F8)</f>
        <v>0</v>
      </c>
    </row>
    <row r="9" s="124" customFormat="1" ht="21.95" customHeight="1" spans="1:6">
      <c r="A9" s="145" t="s">
        <v>15</v>
      </c>
      <c r="B9" s="221" t="s">
        <v>11</v>
      </c>
      <c r="C9" s="142">
        <f>SUM([1]交通运输局!C9+[1]公路所!C9+[1]港务所!C9+[1]执法大队!C9+[1]运管所!C9)</f>
        <v>0</v>
      </c>
      <c r="D9" s="222" t="s">
        <v>16</v>
      </c>
      <c r="E9" s="221" t="s">
        <v>17</v>
      </c>
      <c r="F9" s="142">
        <f>SUM([1]交通运输局!F9+[1]公路所!F9+[1]港务所!F9+[1]执法大队!F9+[1]运管所!F9)</f>
        <v>0</v>
      </c>
    </row>
    <row r="10" s="124" customFormat="1" ht="21.95" customHeight="1" spans="1:6">
      <c r="A10" s="145" t="s">
        <v>18</v>
      </c>
      <c r="B10" s="221" t="s">
        <v>19</v>
      </c>
      <c r="C10" s="142">
        <f>SUM([1]交通运输局!C10+[1]公路所!C10+[1]港务所!C10+[1]执法大队!C10+[1]运管所!C10)</f>
        <v>0</v>
      </c>
      <c r="D10" s="222" t="s">
        <v>20</v>
      </c>
      <c r="E10" s="221" t="s">
        <v>21</v>
      </c>
      <c r="F10" s="142">
        <f>SUM([1]交通运输局!F10+[1]公路所!F10+[1]港务所!F10+[1]执法大队!F10+[1]运管所!F10)</f>
        <v>0</v>
      </c>
    </row>
    <row r="11" s="124" customFormat="1" ht="21.95" customHeight="1" spans="1:6">
      <c r="A11" s="145" t="s">
        <v>22</v>
      </c>
      <c r="B11" s="221" t="s">
        <v>23</v>
      </c>
      <c r="C11" s="142">
        <f>SUM([1]交通运输局!C11+[1]公路所!C11+[1]港务所!C11+[1]执法大队!C11+[1]运管所!C11)</f>
        <v>0</v>
      </c>
      <c r="D11" s="222" t="s">
        <v>24</v>
      </c>
      <c r="E11" s="221" t="s">
        <v>25</v>
      </c>
      <c r="F11" s="142">
        <f>SUM([1]交通运输局!F11+[1]公路所!F11+[1]港务所!F11+[1]执法大队!F11+[1]运管所!F11)</f>
        <v>0</v>
      </c>
    </row>
    <row r="12" s="124" customFormat="1" ht="21.95" customHeight="1" spans="1:6">
      <c r="A12" s="145" t="s">
        <v>26</v>
      </c>
      <c r="B12" s="221" t="s">
        <v>27</v>
      </c>
      <c r="C12" s="142">
        <f>SUM([1]交通运输局!C12+[1]公路所!C12+[1]港务所!C12+[1]执法大队!C12+[1]运管所!C12)</f>
        <v>0</v>
      </c>
      <c r="D12" s="222" t="s">
        <v>28</v>
      </c>
      <c r="E12" s="221" t="s">
        <v>29</v>
      </c>
      <c r="F12" s="142">
        <f>SUM([1]交通运输局!F12+[1]公路所!F12+[1]港务所!F12+[1]执法大队!F12+[1]运管所!F12)</f>
        <v>0</v>
      </c>
    </row>
    <row r="13" s="124" customFormat="1" ht="21.95" customHeight="1" spans="1:6">
      <c r="A13" s="145" t="s">
        <v>30</v>
      </c>
      <c r="B13" s="221" t="s">
        <v>31</v>
      </c>
      <c r="C13" s="142">
        <v>399.2</v>
      </c>
      <c r="D13" s="222" t="s">
        <v>32</v>
      </c>
      <c r="E13" s="221" t="s">
        <v>33</v>
      </c>
      <c r="F13" s="142">
        <f>SUM([1]交通运输局!F13+[1]公路所!F13+[1]港务所!F13+[1]执法大队!F13+[1]运管所!F13)</f>
        <v>0</v>
      </c>
    </row>
    <row r="14" s="124" customFormat="1" ht="21.95" customHeight="1" spans="1:6">
      <c r="A14" s="145"/>
      <c r="B14" s="221" t="s">
        <v>34</v>
      </c>
      <c r="C14" s="142">
        <f>SUM([1]交通运输局!C14+[1]公路所!C14+[1]港务所!C14+[1]执法大队!C14+[1]运管所!C14)</f>
        <v>0</v>
      </c>
      <c r="D14" s="146" t="s">
        <v>35</v>
      </c>
      <c r="E14" s="221" t="s">
        <v>36</v>
      </c>
      <c r="F14" s="142">
        <v>134.93</v>
      </c>
    </row>
    <row r="15" s="124" customFormat="1" ht="21.95" customHeight="1" spans="1:6">
      <c r="A15" s="140"/>
      <c r="B15" s="221" t="s">
        <v>37</v>
      </c>
      <c r="C15" s="142">
        <f>SUM([1]交通运输局!C15+[1]公路所!C15+[1]港务所!C15+[1]执法大队!C15+[1]运管所!C15)</f>
        <v>0</v>
      </c>
      <c r="D15" s="212" t="s">
        <v>38</v>
      </c>
      <c r="E15" s="221" t="s">
        <v>39</v>
      </c>
      <c r="F15" s="142">
        <v>3635.71</v>
      </c>
    </row>
    <row r="16" s="124" customFormat="1" ht="21.95" customHeight="1" spans="1:6">
      <c r="A16" s="223" t="s">
        <v>40</v>
      </c>
      <c r="B16" s="221" t="s">
        <v>41</v>
      </c>
      <c r="C16" s="142">
        <v>3770.64</v>
      </c>
      <c r="D16" s="224" t="s">
        <v>42</v>
      </c>
      <c r="E16" s="221" t="s">
        <v>43</v>
      </c>
      <c r="F16" s="142">
        <v>3770.64</v>
      </c>
    </row>
    <row r="17" s="124" customFormat="1" ht="21.95" customHeight="1" spans="1:6">
      <c r="A17" s="140" t="s">
        <v>44</v>
      </c>
      <c r="B17" s="221" t="s">
        <v>45</v>
      </c>
      <c r="C17" s="142">
        <f>SUM([1]交通运输局!C17+[1]公路所!C17+[1]港务所!C17+[1]执法大队!C17+[1]运管所!C17)</f>
        <v>0</v>
      </c>
      <c r="D17" s="152" t="s">
        <v>46</v>
      </c>
      <c r="E17" s="221" t="s">
        <v>47</v>
      </c>
      <c r="F17" s="142">
        <f>SUM([1]交通运输局!F17+[1]公路所!F17+[1]港务所!F17+[1]执法大队!F17+[1]运管所!F17)</f>
        <v>0</v>
      </c>
    </row>
    <row r="18" s="124" customFormat="1" ht="21.95" customHeight="1" spans="1:6">
      <c r="A18" s="140" t="s">
        <v>48</v>
      </c>
      <c r="B18" s="221" t="s">
        <v>49</v>
      </c>
      <c r="C18" s="142">
        <f>SUM([1]交通运输局!C18+[1]公路所!C18+[1]港务所!C18+[1]执法大队!C18+[1]运管所!C18)</f>
        <v>0</v>
      </c>
      <c r="D18" s="152" t="s">
        <v>50</v>
      </c>
      <c r="E18" s="221" t="s">
        <v>51</v>
      </c>
      <c r="F18" s="142">
        <f>SUM([1]交通运输局!F18+[1]公路所!F18+[1]港务所!F18+[1]执法大队!F18+[1]运管所!F18)</f>
        <v>0</v>
      </c>
    </row>
    <row r="19" s="124" customFormat="1" ht="21.95" customHeight="1" spans="1:6">
      <c r="A19" s="213"/>
      <c r="B19" s="221" t="s">
        <v>52</v>
      </c>
      <c r="C19" s="142">
        <f>SUM([1]交通运输局!C19+[1]公路所!C19+[1]港务所!C19+[1]执法大队!C19+[1]运管所!C19)</f>
        <v>0</v>
      </c>
      <c r="D19" s="154"/>
      <c r="E19" s="221" t="s">
        <v>53</v>
      </c>
      <c r="F19" s="142">
        <f>SUM([1]交通运输局!F19+[1]公路所!F19+[1]港务所!F19+[1]执法大队!F19+[1]运管所!F19)</f>
        <v>0</v>
      </c>
    </row>
    <row r="20" ht="21.95" customHeight="1" spans="1:6">
      <c r="A20" s="225" t="s">
        <v>54</v>
      </c>
      <c r="B20" s="221" t="s">
        <v>55</v>
      </c>
      <c r="C20" s="142">
        <f>SUM([1]交通运输局!C20+[1]公路所!C20+[1]港务所!C20+[1]执法大队!C20+[1]运管所!C20)</f>
        <v>3770.64</v>
      </c>
      <c r="D20" s="226" t="s">
        <v>54</v>
      </c>
      <c r="E20" s="221" t="s">
        <v>56</v>
      </c>
      <c r="F20" s="142">
        <v>3770.64</v>
      </c>
    </row>
    <row r="21" ht="29.25" customHeight="1" spans="1:6">
      <c r="A21" s="157" t="s">
        <v>57</v>
      </c>
      <c r="B21" s="158"/>
      <c r="C21" s="158"/>
      <c r="D21" s="158"/>
      <c r="E21" s="158"/>
      <c r="F21" s="158"/>
    </row>
  </sheetData>
  <mergeCells count="4">
    <mergeCell ref="A2:F2"/>
    <mergeCell ref="A5:C5"/>
    <mergeCell ref="D5:F5"/>
    <mergeCell ref="A21:F21"/>
  </mergeCells>
  <pageMargins left="0.75" right="0.75" top="1" bottom="1" header="0.511805555555556" footer="0.51180555555555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selection activeCell="G8" sqref="G8"/>
    </sheetView>
  </sheetViews>
  <sheetFormatPr defaultColWidth="9" defaultRowHeight="14.25"/>
  <cols>
    <col min="1" max="2" width="4.625" style="163" customWidth="1"/>
    <col min="3" max="3" width="19" style="163" customWidth="1"/>
    <col min="4" max="10" width="13.625" style="163" customWidth="1"/>
    <col min="11" max="16384" width="9" style="163"/>
  </cols>
  <sheetData>
    <row r="1" s="160" customFormat="1" ht="20.25" spans="1:10">
      <c r="A1" s="164" t="s">
        <v>58</v>
      </c>
      <c r="B1" s="164"/>
      <c r="C1" s="164"/>
      <c r="D1" s="164"/>
      <c r="E1" s="164"/>
      <c r="F1" s="164"/>
      <c r="G1" s="164"/>
      <c r="H1" s="164"/>
      <c r="I1" s="164"/>
      <c r="J1" s="164"/>
    </row>
    <row r="2" spans="1:10">
      <c r="A2" s="8" t="s">
        <v>2</v>
      </c>
      <c r="B2" s="8"/>
      <c r="C2" s="8"/>
      <c r="D2" s="8"/>
      <c r="E2" s="8"/>
      <c r="F2" s="8"/>
      <c r="G2" s="165"/>
      <c r="H2" s="165"/>
      <c r="I2" s="165"/>
      <c r="J2" s="43" t="s">
        <v>59</v>
      </c>
    </row>
    <row r="3" ht="15" spans="1:10">
      <c r="A3" s="8"/>
      <c r="B3" s="8"/>
      <c r="C3" s="8"/>
      <c r="D3" s="8"/>
      <c r="E3" s="8"/>
      <c r="F3" s="8"/>
      <c r="G3" s="165"/>
      <c r="H3" s="165"/>
      <c r="I3" s="165"/>
      <c r="J3" s="43" t="s">
        <v>3</v>
      </c>
    </row>
    <row r="4" s="161" customFormat="1" ht="22.5" customHeight="1" spans="1:10">
      <c r="A4" s="227" t="s">
        <v>6</v>
      </c>
      <c r="B4" s="168"/>
      <c r="C4" s="168"/>
      <c r="D4" s="228" t="s">
        <v>40</v>
      </c>
      <c r="E4" s="229" t="s">
        <v>60</v>
      </c>
      <c r="F4" s="228" t="s">
        <v>61</v>
      </c>
      <c r="G4" s="228" t="s">
        <v>62</v>
      </c>
      <c r="H4" s="228" t="s">
        <v>63</v>
      </c>
      <c r="I4" s="228" t="s">
        <v>64</v>
      </c>
      <c r="J4" s="230" t="s">
        <v>65</v>
      </c>
    </row>
    <row r="5" s="161" customFormat="1" ht="22.5" customHeight="1" spans="1:10">
      <c r="A5" s="170" t="s">
        <v>66</v>
      </c>
      <c r="B5" s="171"/>
      <c r="C5" s="231" t="s">
        <v>67</v>
      </c>
      <c r="D5" s="173"/>
      <c r="E5" s="200"/>
      <c r="F5" s="173"/>
      <c r="G5" s="173"/>
      <c r="H5" s="173"/>
      <c r="I5" s="173"/>
      <c r="J5" s="195"/>
    </row>
    <row r="6" s="161" customFormat="1" ht="22.5" customHeight="1" spans="1:10">
      <c r="A6" s="174"/>
      <c r="B6" s="175"/>
      <c r="C6" s="176"/>
      <c r="D6" s="176"/>
      <c r="E6" s="201"/>
      <c r="F6" s="176"/>
      <c r="G6" s="176"/>
      <c r="H6" s="176"/>
      <c r="I6" s="176"/>
      <c r="J6" s="196"/>
    </row>
    <row r="7" ht="22.5" customHeight="1" spans="1:10">
      <c r="A7" s="232" t="s">
        <v>68</v>
      </c>
      <c r="B7" s="203"/>
      <c r="C7" s="204"/>
      <c r="D7" s="233" t="s">
        <v>10</v>
      </c>
      <c r="E7" s="233" t="s">
        <v>11</v>
      </c>
      <c r="F7" s="233" t="s">
        <v>19</v>
      </c>
      <c r="G7" s="233" t="s">
        <v>23</v>
      </c>
      <c r="H7" s="233" t="s">
        <v>27</v>
      </c>
      <c r="I7" s="233" t="s">
        <v>31</v>
      </c>
      <c r="J7" s="197" t="s">
        <v>34</v>
      </c>
    </row>
    <row r="8" ht="22.5" customHeight="1" spans="1:10">
      <c r="A8" s="234" t="s">
        <v>54</v>
      </c>
      <c r="B8" s="182"/>
      <c r="C8" s="183"/>
      <c r="D8" s="184">
        <v>3770.64</v>
      </c>
      <c r="E8" s="184">
        <v>3371.44</v>
      </c>
      <c r="F8" s="184">
        <f>SUM([2]交通运输局!F8+[2]公路所!F8+[2]港务所!F8+[2]执法大队!F8+[2]运管所!F8)</f>
        <v>0</v>
      </c>
      <c r="G8" s="184">
        <f>SUM([2]交通运输局!G8+[2]公路所!G8+[2]港务所!G8+[2]执法大队!G8+[2]运管所!G8)</f>
        <v>0</v>
      </c>
      <c r="H8" s="184">
        <f>SUM([2]交通运输局!H8+[2]公路所!H8+[2]港务所!H8+[2]执法大队!H8+[2]运管所!H8)</f>
        <v>0</v>
      </c>
      <c r="I8" s="184">
        <f>SUM([2]交通运输局!I8+[2]公路所!I8+[2]港务所!I8+[2]执法大队!I8+[2]运管所!I8)</f>
        <v>0</v>
      </c>
      <c r="J8" s="184">
        <v>399.2</v>
      </c>
    </row>
    <row r="9" ht="22.5" customHeight="1" spans="1:10">
      <c r="A9" s="99">
        <v>214</v>
      </c>
      <c r="B9" s="100"/>
      <c r="C9" s="101" t="s">
        <v>69</v>
      </c>
      <c r="D9" s="184">
        <v>3635.71</v>
      </c>
      <c r="E9" s="184">
        <v>3236.51</v>
      </c>
      <c r="F9" s="184">
        <f>SUM([2]交通运输局!F9+[2]公路所!F9+[2]执法大队!F13+[2]运管所!F12)</f>
        <v>0</v>
      </c>
      <c r="G9" s="184">
        <f>SUM([2]交通运输局!G9+[2]公路所!G9+[2]执法大队!G13+[2]运管所!G12)</f>
        <v>0</v>
      </c>
      <c r="H9" s="184">
        <f>SUM([2]交通运输局!H9+[2]公路所!H9+[2]执法大队!H13+[2]运管所!H12)</f>
        <v>0</v>
      </c>
      <c r="I9" s="184">
        <f>SUM([2]交通运输局!I9+[2]公路所!I9+[2]执法大队!I13+[2]运管所!I12)</f>
        <v>0</v>
      </c>
      <c r="J9" s="184">
        <v>399.2</v>
      </c>
    </row>
    <row r="10" ht="22.5" customHeight="1" spans="1:10">
      <c r="A10" s="99" t="s">
        <v>70</v>
      </c>
      <c r="B10" s="100"/>
      <c r="C10" s="101" t="s">
        <v>71</v>
      </c>
      <c r="D10" s="206">
        <v>3168.09</v>
      </c>
      <c r="E10" s="206">
        <v>2768.89</v>
      </c>
      <c r="F10" s="206">
        <f>SUM([2]交通运输局!F10+[2]公路所!F10+[2]执法大队!F14+[2]运管所!F13)</f>
        <v>0</v>
      </c>
      <c r="G10" s="206">
        <f>SUM([2]交通运输局!G10+[2]公路所!G10+[2]执法大队!G14+[2]运管所!G13)</f>
        <v>0</v>
      </c>
      <c r="H10" s="206">
        <f>SUM([2]交通运输局!H10+[2]公路所!H10+[2]执法大队!H14+[2]运管所!H13)</f>
        <v>0</v>
      </c>
      <c r="I10" s="206">
        <f>SUM([2]交通运输局!I10+[2]公路所!I10+[2]执法大队!I14+[2]运管所!I13)</f>
        <v>0</v>
      </c>
      <c r="J10" s="206">
        <v>399.2</v>
      </c>
    </row>
    <row r="11" ht="22.5" customHeight="1" spans="1:10">
      <c r="A11" s="99" t="s">
        <v>72</v>
      </c>
      <c r="B11" s="100"/>
      <c r="C11" s="101" t="s">
        <v>73</v>
      </c>
      <c r="D11" s="184">
        <v>2150.89</v>
      </c>
      <c r="E11" s="184">
        <v>2150.89</v>
      </c>
      <c r="F11" s="184">
        <f>SUM([2]交通运输局!F11+[2]公路所!F11+[2]港务所!F10+[2]执法大队!F15+[2]运管所!F14)</f>
        <v>0</v>
      </c>
      <c r="G11" s="184">
        <f>SUM([2]交通运输局!G11+[2]公路所!G11+[2]港务所!G10+[2]执法大队!G15+[2]运管所!G14)</f>
        <v>0</v>
      </c>
      <c r="H11" s="184">
        <f>SUM([2]交通运输局!H11+[2]公路所!H11+[2]港务所!H10+[2]执法大队!H15+[2]运管所!H14)</f>
        <v>0</v>
      </c>
      <c r="I11" s="184">
        <f>SUM([2]交通运输局!I11+[2]公路所!I11+[2]港务所!I10+[2]执法大队!I15+[2]运管所!I14)</f>
        <v>0</v>
      </c>
      <c r="J11" s="184">
        <f>SUM([2]交通运输局!J11+[2]公路所!J11+[2]港务所!J10+[2]执法大队!J15+[2]运管所!J14)</f>
        <v>0</v>
      </c>
    </row>
    <row r="12" ht="22.5" customHeight="1" spans="1:10">
      <c r="A12" s="102" t="s">
        <v>74</v>
      </c>
      <c r="B12" s="103"/>
      <c r="C12" s="104" t="s">
        <v>75</v>
      </c>
      <c r="D12" s="184">
        <v>60</v>
      </c>
      <c r="E12" s="184">
        <v>60</v>
      </c>
      <c r="F12" s="184">
        <v>0</v>
      </c>
      <c r="G12" s="184">
        <v>0</v>
      </c>
      <c r="H12" s="184">
        <v>0</v>
      </c>
      <c r="I12" s="184">
        <v>0</v>
      </c>
      <c r="J12" s="184">
        <v>0</v>
      </c>
    </row>
    <row r="13" ht="22.5" customHeight="1" spans="1:10">
      <c r="A13" s="99" t="s">
        <v>76</v>
      </c>
      <c r="B13" s="100"/>
      <c r="C13" s="101" t="s">
        <v>77</v>
      </c>
      <c r="D13" s="184">
        <v>488</v>
      </c>
      <c r="E13" s="184">
        <f>SUM([2]交通运输局!E12+[2]公路所!E12)</f>
        <v>488</v>
      </c>
      <c r="F13" s="184">
        <f>SUM([2]交通运输局!F12+[2]公路所!F12)</f>
        <v>0</v>
      </c>
      <c r="G13" s="184">
        <f>SUM([2]交通运输局!G12+[2]公路所!G12)</f>
        <v>0</v>
      </c>
      <c r="H13" s="184">
        <f>SUM([2]交通运输局!H12+[2]公路所!H12)</f>
        <v>0</v>
      </c>
      <c r="I13" s="184">
        <f>SUM([2]交通运输局!I12+[2]公路所!I12)</f>
        <v>0</v>
      </c>
      <c r="J13" s="184">
        <f>SUM([2]交通运输局!J12+[2]公路所!J12)</f>
        <v>0</v>
      </c>
    </row>
    <row r="14" ht="22.5" customHeight="1" spans="1:10">
      <c r="A14" s="99" t="s">
        <v>78</v>
      </c>
      <c r="B14" s="100"/>
      <c r="C14" s="101" t="s">
        <v>79</v>
      </c>
      <c r="D14" s="184">
        <v>469.2</v>
      </c>
      <c r="E14" s="184">
        <f>SUM([2]港务所!E11+[2]运管所!E16)</f>
        <v>70</v>
      </c>
      <c r="F14" s="184">
        <f>SUM([2]港务所!F11+[2]运管所!F16)</f>
        <v>0</v>
      </c>
      <c r="G14" s="184">
        <f>SUM([2]港务所!G11+[2]运管所!G16)</f>
        <v>0</v>
      </c>
      <c r="H14" s="184">
        <f>SUM([2]港务所!H11+[2]运管所!H16)</f>
        <v>0</v>
      </c>
      <c r="I14" s="184">
        <f>SUM([2]港务所!I11+[2]运管所!I16)</f>
        <v>0</v>
      </c>
      <c r="J14" s="184">
        <v>399.2</v>
      </c>
    </row>
    <row r="15" ht="30" customHeight="1" spans="1:10">
      <c r="A15" s="106">
        <v>208</v>
      </c>
      <c r="B15" s="107"/>
      <c r="C15" s="108" t="s">
        <v>80</v>
      </c>
      <c r="D15" s="185">
        <v>134.93</v>
      </c>
      <c r="E15" s="185">
        <v>134.93</v>
      </c>
      <c r="F15" s="185">
        <f>SUM([2]港务所!F9+[2]执法大队!F9+[2]运管所!F9)</f>
        <v>0</v>
      </c>
      <c r="G15" s="185">
        <f>SUM([2]港务所!G9+[2]执法大队!G9+[2]运管所!G9)</f>
        <v>0</v>
      </c>
      <c r="H15" s="185">
        <f>SUM([2]港务所!H9+[2]执法大队!H9+[2]运管所!H9)</f>
        <v>0</v>
      </c>
      <c r="I15" s="185">
        <f>SUM([2]港务所!I9+[2]执法大队!I9+[2]运管所!I9)</f>
        <v>0</v>
      </c>
      <c r="J15" s="185">
        <f>SUM([2]港务所!J9+[2]执法大队!J9+[2]运管所!J9)</f>
        <v>0</v>
      </c>
    </row>
    <row r="16" ht="22.5" customHeight="1" spans="1:10">
      <c r="A16" s="110" t="s">
        <v>81</v>
      </c>
      <c r="B16" s="111"/>
      <c r="C16" s="112" t="s">
        <v>82</v>
      </c>
      <c r="D16" s="185">
        <v>467.62</v>
      </c>
      <c r="E16" s="185">
        <v>467.62</v>
      </c>
      <c r="F16" s="185">
        <f>SUM([2]执法大队!F16+[2]运管所!F17)</f>
        <v>0</v>
      </c>
      <c r="G16" s="185">
        <f>SUM([2]执法大队!G16+[2]运管所!G17)</f>
        <v>0</v>
      </c>
      <c r="H16" s="185">
        <f>SUM([2]执法大队!H16+[2]运管所!H17)</f>
        <v>0</v>
      </c>
      <c r="I16" s="185">
        <f>SUM([2]执法大队!I16+[2]运管所!I17)</f>
        <v>0</v>
      </c>
      <c r="J16" s="185">
        <f>SUM([2]执法大队!J16+[2]运管所!J17)</f>
        <v>0</v>
      </c>
    </row>
    <row r="17" ht="22.5" customHeight="1" spans="1:10">
      <c r="A17" s="207"/>
      <c r="B17" s="179"/>
      <c r="C17" s="101"/>
      <c r="D17" s="185"/>
      <c r="E17" s="185"/>
      <c r="F17" s="185"/>
      <c r="G17" s="185"/>
      <c r="H17" s="185"/>
      <c r="I17" s="185"/>
      <c r="J17" s="210"/>
    </row>
    <row r="18" ht="22.5" customHeight="1" spans="1:10">
      <c r="A18" s="208"/>
      <c r="B18" s="188"/>
      <c r="C18" s="188"/>
      <c r="D18" s="189"/>
      <c r="E18" s="189"/>
      <c r="F18" s="189"/>
      <c r="G18" s="189"/>
      <c r="H18" s="189"/>
      <c r="I18" s="189"/>
      <c r="J18" s="198"/>
    </row>
    <row r="19" ht="30.75" customHeight="1" spans="1:10">
      <c r="A19" s="190" t="s">
        <v>83</v>
      </c>
      <c r="B19" s="191"/>
      <c r="C19" s="191"/>
      <c r="D19" s="191"/>
      <c r="E19" s="191"/>
      <c r="F19" s="191"/>
      <c r="G19" s="191"/>
      <c r="H19" s="191"/>
      <c r="I19" s="191"/>
      <c r="J19" s="191"/>
    </row>
    <row r="20" spans="1:1">
      <c r="A20" s="209"/>
    </row>
    <row r="21" spans="1:1">
      <c r="A21" s="209"/>
    </row>
  </sheetData>
  <mergeCells count="25">
    <mergeCell ref="A1:J1"/>
    <mergeCell ref="A4:C4"/>
    <mergeCell ref="A7:C7"/>
    <mergeCell ref="A8:C8"/>
    <mergeCell ref="A9:B9"/>
    <mergeCell ref="A10:B10"/>
    <mergeCell ref="A11:B11"/>
    <mergeCell ref="A12:B12"/>
    <mergeCell ref="A13:B13"/>
    <mergeCell ref="A14:B14"/>
    <mergeCell ref="A15:B15"/>
    <mergeCell ref="A16:B16"/>
    <mergeCell ref="A17:B17"/>
    <mergeCell ref="A18:B18"/>
    <mergeCell ref="A19:J19"/>
    <mergeCell ref="C5:C6"/>
    <mergeCell ref="D4:D6"/>
    <mergeCell ref="E4:E6"/>
    <mergeCell ref="F4:F6"/>
    <mergeCell ref="G4:G6"/>
    <mergeCell ref="H4:H6"/>
    <mergeCell ref="I4:I6"/>
    <mergeCell ref="J4:J6"/>
    <mergeCell ref="A2:F3"/>
    <mergeCell ref="A5:B6"/>
  </mergeCells>
  <pageMargins left="0.75" right="0.75" top="1" bottom="1" header="0.511805555555556" footer="0.51180555555555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H24" sqref="H24"/>
    </sheetView>
  </sheetViews>
  <sheetFormatPr defaultColWidth="9" defaultRowHeight="14.25"/>
  <cols>
    <col min="1" max="1" width="5.625" style="163" customWidth="1"/>
    <col min="2" max="2" width="4.75" style="163" customWidth="1"/>
    <col min="3" max="3" width="16.625" style="163" customWidth="1"/>
    <col min="4" max="4" width="14.375" style="163" customWidth="1"/>
    <col min="5" max="9" width="14.625" style="163" customWidth="1"/>
    <col min="10" max="10" width="9" style="163"/>
    <col min="11" max="11" width="12.625" style="163" customWidth="1"/>
    <col min="12" max="16384" width="9" style="163"/>
  </cols>
  <sheetData>
    <row r="1" s="160" customFormat="1" ht="20.25" spans="1:9">
      <c r="A1" s="164" t="s">
        <v>84</v>
      </c>
      <c r="B1" s="164"/>
      <c r="C1" s="164"/>
      <c r="D1" s="164"/>
      <c r="E1" s="164"/>
      <c r="F1" s="164"/>
      <c r="G1" s="164"/>
      <c r="H1" s="164"/>
      <c r="I1" s="164"/>
    </row>
    <row r="2" spans="1:9">
      <c r="A2" s="165"/>
      <c r="B2" s="165"/>
      <c r="C2" s="165"/>
      <c r="D2" s="165"/>
      <c r="E2" s="165"/>
      <c r="F2" s="165"/>
      <c r="G2" s="165"/>
      <c r="H2" s="165"/>
      <c r="I2" s="43" t="s">
        <v>85</v>
      </c>
    </row>
    <row r="3" ht="15" spans="1:9">
      <c r="A3" s="8" t="s">
        <v>2</v>
      </c>
      <c r="B3" s="8"/>
      <c r="C3" s="8"/>
      <c r="D3" s="8"/>
      <c r="E3" s="8"/>
      <c r="F3" s="166"/>
      <c r="G3" s="165"/>
      <c r="H3" s="165"/>
      <c r="I3" s="43" t="s">
        <v>3</v>
      </c>
    </row>
    <row r="4" s="161" customFormat="1" ht="22.5" customHeight="1" spans="1:9">
      <c r="A4" s="227" t="s">
        <v>6</v>
      </c>
      <c r="B4" s="168"/>
      <c r="C4" s="168"/>
      <c r="D4" s="228" t="s">
        <v>42</v>
      </c>
      <c r="E4" s="228" t="s">
        <v>86</v>
      </c>
      <c r="F4" s="228" t="s">
        <v>87</v>
      </c>
      <c r="G4" s="228" t="s">
        <v>88</v>
      </c>
      <c r="H4" s="169" t="s">
        <v>89</v>
      </c>
      <c r="I4" s="230" t="s">
        <v>90</v>
      </c>
    </row>
    <row r="5" s="161" customFormat="1" ht="22.5" customHeight="1" spans="1:9">
      <c r="A5" s="170" t="s">
        <v>66</v>
      </c>
      <c r="B5" s="171"/>
      <c r="C5" s="231" t="s">
        <v>67</v>
      </c>
      <c r="D5" s="173"/>
      <c r="E5" s="173"/>
      <c r="F5" s="173"/>
      <c r="G5" s="173"/>
      <c r="H5" s="173"/>
      <c r="I5" s="195"/>
    </row>
    <row r="6" s="161" customFormat="1" ht="22.5" customHeight="1" spans="1:9">
      <c r="A6" s="174"/>
      <c r="B6" s="175"/>
      <c r="C6" s="176"/>
      <c r="D6" s="176"/>
      <c r="E6" s="176"/>
      <c r="F6" s="176"/>
      <c r="G6" s="176"/>
      <c r="H6" s="176"/>
      <c r="I6" s="196"/>
    </row>
    <row r="7" s="162" customFormat="1" ht="22.5" customHeight="1" spans="1:9">
      <c r="A7" s="235" t="s">
        <v>68</v>
      </c>
      <c r="B7" s="178"/>
      <c r="C7" s="179"/>
      <c r="D7" s="236" t="s">
        <v>10</v>
      </c>
      <c r="E7" s="236" t="s">
        <v>11</v>
      </c>
      <c r="F7" s="236" t="s">
        <v>19</v>
      </c>
      <c r="G7" s="180" t="s">
        <v>23</v>
      </c>
      <c r="H7" s="180" t="s">
        <v>27</v>
      </c>
      <c r="I7" s="197" t="s">
        <v>31</v>
      </c>
    </row>
    <row r="8" ht="22.5" customHeight="1" spans="1:9">
      <c r="A8" s="234" t="s">
        <v>54</v>
      </c>
      <c r="B8" s="182"/>
      <c r="C8" s="183"/>
      <c r="D8" s="184">
        <f>SUM([3]交通运输局!D8+[3]公路所!D8+[3]港务所!D8+[3]执法大队!D8+[3]运管所!D8)</f>
        <v>3770.64</v>
      </c>
      <c r="E8" s="184">
        <v>2718.18</v>
      </c>
      <c r="F8" s="184">
        <v>696.66</v>
      </c>
      <c r="G8" s="184">
        <f>SUM([3]交通运输局!G8+[3]公路所!G8+[3]港务所!G8+[3]执法大队!G8+[3]运管所!G8)</f>
        <v>0</v>
      </c>
      <c r="H8" s="184">
        <f>SUM([3]交通运输局!H8+[3]公路所!H8+[3]港务所!H8+[3]执法大队!H8+[3]运管所!H8)</f>
        <v>0</v>
      </c>
      <c r="I8" s="184">
        <f>SUM([3]交通运输局!I8+[3]公路所!I8+[3]港务所!I8+[3]执法大队!I8+[3]运管所!I8)</f>
        <v>355.8</v>
      </c>
    </row>
    <row r="9" ht="22.5" customHeight="1" spans="1:9">
      <c r="A9" s="99">
        <v>214</v>
      </c>
      <c r="B9" s="100"/>
      <c r="C9" s="101" t="s">
        <v>69</v>
      </c>
      <c r="D9" s="184">
        <v>3635.71</v>
      </c>
      <c r="E9" s="184">
        <v>2583.25</v>
      </c>
      <c r="F9" s="184">
        <v>696.66</v>
      </c>
      <c r="G9" s="184">
        <f>SUM([3]交通运输局!G9+[3]公路所!G9+[3]执法大队!G13+[3]运管所!G12)</f>
        <v>0</v>
      </c>
      <c r="H9" s="184">
        <f>SUM([3]交通运输局!H9+[3]公路所!H9+[3]执法大队!H13+[3]运管所!H12)</f>
        <v>0</v>
      </c>
      <c r="I9" s="184">
        <f>SUM([3]交通运输局!I9+[3]公路所!I9+[3]执法大队!I13+[3]运管所!I12)</f>
        <v>355.8</v>
      </c>
    </row>
    <row r="10" ht="22.5" customHeight="1" spans="1:9">
      <c r="A10" s="99" t="s">
        <v>70</v>
      </c>
      <c r="B10" s="100"/>
      <c r="C10" s="101" t="s">
        <v>71</v>
      </c>
      <c r="D10" s="184">
        <v>3168.09</v>
      </c>
      <c r="E10" s="184">
        <v>2170.89</v>
      </c>
      <c r="F10" s="184">
        <v>641.4</v>
      </c>
      <c r="G10" s="184">
        <f>SUM([3]交通运输局!G10+[3]公路所!G10+[3]执法大队!G14+[3]运管所!G13)</f>
        <v>0</v>
      </c>
      <c r="H10" s="184">
        <f>SUM([3]交通运输局!H10+[3]公路所!H10+[3]执法大队!H14+[3]运管所!H13)</f>
        <v>0</v>
      </c>
      <c r="I10" s="184">
        <f>SUM([3]交通运输局!I10+[3]公路所!I10+[3]执法大队!I14+[3]运管所!I13)</f>
        <v>355.8</v>
      </c>
    </row>
    <row r="11" ht="22.5" customHeight="1" spans="1:9">
      <c r="A11" s="99" t="s">
        <v>72</v>
      </c>
      <c r="B11" s="100"/>
      <c r="C11" s="101" t="s">
        <v>73</v>
      </c>
      <c r="D11" s="184">
        <f>SUM([3]交通运输局!D11+[3]公路所!D11+[3]港务所!D10+[3]执法大队!D15+[3]运管所!D14)</f>
        <v>2150.89</v>
      </c>
      <c r="E11" s="184">
        <f>SUM([3]交通运输局!E11+[3]公路所!E11+[3]港务所!E10+[3]执法大队!E15+[3]运管所!E14)</f>
        <v>2100.89</v>
      </c>
      <c r="F11" s="184">
        <f>SUM([3]交通运输局!F11+[3]公路所!F11+[3]港务所!F10+[3]执法大队!F15+[3]运管所!F14)</f>
        <v>50</v>
      </c>
      <c r="G11" s="184">
        <f>SUM([3]交通运输局!G11+[3]公路所!G11+[3]港务所!G10+[3]执法大队!G15+[3]运管所!G14)</f>
        <v>0</v>
      </c>
      <c r="H11" s="184">
        <f>SUM([3]交通运输局!H11+[3]公路所!H11+[3]港务所!H10+[3]执法大队!H15+[3]运管所!H14)</f>
        <v>0</v>
      </c>
      <c r="I11" s="184">
        <f>SUM([3]交通运输局!I11+[3]公路所!I11+[3]港务所!I10+[3]执法大队!I15+[3]运管所!I14)</f>
        <v>0</v>
      </c>
    </row>
    <row r="12" ht="22.5" customHeight="1" spans="1:9">
      <c r="A12" s="102" t="s">
        <v>74</v>
      </c>
      <c r="B12" s="103"/>
      <c r="C12" s="104" t="s">
        <v>75</v>
      </c>
      <c r="D12" s="185">
        <v>60</v>
      </c>
      <c r="E12" s="184">
        <v>0</v>
      </c>
      <c r="F12" s="184">
        <v>60</v>
      </c>
      <c r="G12" s="184">
        <v>0</v>
      </c>
      <c r="H12" s="184">
        <v>0</v>
      </c>
      <c r="I12" s="184">
        <v>0</v>
      </c>
    </row>
    <row r="13" ht="22.5" customHeight="1" spans="1:9">
      <c r="A13" s="99" t="s">
        <v>76</v>
      </c>
      <c r="B13" s="100"/>
      <c r="C13" s="101" t="s">
        <v>77</v>
      </c>
      <c r="D13" s="184">
        <f>SUM([3]交通运输局!D12+[3]公路所!D12)</f>
        <v>488</v>
      </c>
      <c r="E13" s="184">
        <v>0</v>
      </c>
      <c r="F13" s="184">
        <v>488</v>
      </c>
      <c r="G13" s="184">
        <f>SUM([3]交通运输局!G12+[3]公路所!G12)</f>
        <v>0</v>
      </c>
      <c r="H13" s="184">
        <f>SUM([3]交通运输局!H12+[3]公路所!H12)</f>
        <v>0</v>
      </c>
      <c r="I13" s="184">
        <f>SUM([3]交通运输局!I12+[3]公路所!I12)</f>
        <v>0</v>
      </c>
    </row>
    <row r="14" ht="22.5" customHeight="1" spans="1:9">
      <c r="A14" s="99" t="s">
        <v>78</v>
      </c>
      <c r="B14" s="100"/>
      <c r="C14" s="101" t="s">
        <v>79</v>
      </c>
      <c r="D14" s="184">
        <f>SUM([3]交通运输局!D13+[3]港务所!D11+[3]运管所!D16)</f>
        <v>469.2</v>
      </c>
      <c r="E14" s="184">
        <f>SUM([3]交通运输局!E13+[3]港务所!E11+[3]运管所!E16)</f>
        <v>70</v>
      </c>
      <c r="F14" s="184">
        <f>SUM([3]交通运输局!F13+[3]港务所!F11+[3]运管所!F16)</f>
        <v>43.4</v>
      </c>
      <c r="G14" s="184">
        <f>SUM([3]交通运输局!G13+[3]港务所!G11+[3]运管所!G16)</f>
        <v>0</v>
      </c>
      <c r="H14" s="184">
        <f>SUM([3]交通运输局!H13+[3]港务所!H11+[3]运管所!H16)</f>
        <v>0</v>
      </c>
      <c r="I14" s="184">
        <f>SUM([3]交通运输局!I13+[3]港务所!I11+[3]运管所!I16)</f>
        <v>355.8</v>
      </c>
    </row>
    <row r="15" ht="22.5" customHeight="1" spans="1:9">
      <c r="A15" s="106">
        <v>208</v>
      </c>
      <c r="B15" s="107"/>
      <c r="C15" s="108" t="s">
        <v>80</v>
      </c>
      <c r="D15" s="185">
        <f>SUM([3]港务所!D9+[3]执法大队!D9+[3]运管所!D9)</f>
        <v>134.93</v>
      </c>
      <c r="E15" s="185">
        <f>SUM([3]港务所!E9+[3]执法大队!E9+[3]运管所!E9)</f>
        <v>134.93</v>
      </c>
      <c r="F15" s="185">
        <f>SUM([3]港务所!F9+[3]执法大队!F9+[3]运管所!F9)</f>
        <v>0</v>
      </c>
      <c r="G15" s="185">
        <f>SUM([3]港务所!G9+[3]执法大队!G9+[3]运管所!G9)</f>
        <v>0</v>
      </c>
      <c r="H15" s="185">
        <f>SUM([3]港务所!H9+[3]执法大队!H9+[3]运管所!H9)</f>
        <v>0</v>
      </c>
      <c r="I15" s="185">
        <f>SUM([3]港务所!I9+[3]执法大队!I9+[3]运管所!I9)</f>
        <v>0</v>
      </c>
    </row>
    <row r="16" ht="22.5" customHeight="1" spans="1:9">
      <c r="A16" s="110" t="s">
        <v>81</v>
      </c>
      <c r="B16" s="111"/>
      <c r="C16" s="112" t="s">
        <v>82</v>
      </c>
      <c r="D16" s="185">
        <f>SUM([3]执法大队!D16+[3]运管所!D17)</f>
        <v>467.62</v>
      </c>
      <c r="E16" s="185">
        <f>SUM([3]执法大队!E16+[3]运管所!E17)</f>
        <v>412.36</v>
      </c>
      <c r="F16" s="185">
        <f>SUM([3]执法大队!F16+[3]运管所!F17)</f>
        <v>55.26</v>
      </c>
      <c r="G16" s="185">
        <f>SUM([3]执法大队!G16+[3]运管所!G17)</f>
        <v>0</v>
      </c>
      <c r="H16" s="185">
        <f>SUM([3]执法大队!H16+[3]运管所!H17)</f>
        <v>0</v>
      </c>
      <c r="I16" s="185">
        <f>SUM([3]执法大队!I16+[3]运管所!I17)</f>
        <v>0</v>
      </c>
    </row>
    <row r="17" ht="22.5" customHeight="1" spans="1:9">
      <c r="A17" s="186"/>
      <c r="B17" s="187"/>
      <c r="C17" s="188"/>
      <c r="D17" s="189"/>
      <c r="E17" s="189"/>
      <c r="F17" s="189"/>
      <c r="G17" s="189"/>
      <c r="H17" s="189"/>
      <c r="I17" s="198"/>
    </row>
    <row r="18" ht="31.5" customHeight="1" spans="1:9">
      <c r="A18" s="190" t="s">
        <v>91</v>
      </c>
      <c r="B18" s="191"/>
      <c r="C18" s="191"/>
      <c r="D18" s="191"/>
      <c r="E18" s="191"/>
      <c r="F18" s="191"/>
      <c r="G18" s="191"/>
      <c r="H18" s="191"/>
      <c r="I18" s="191"/>
    </row>
    <row r="19" ht="13.5" spans="1:1">
      <c r="A19" s="192"/>
    </row>
    <row r="20" ht="13.5" spans="1:1">
      <c r="A20" s="193"/>
    </row>
    <row r="21" ht="13.5" spans="1:1">
      <c r="A21" s="193"/>
    </row>
  </sheetData>
  <mergeCells count="23">
    <mergeCell ref="A1:I1"/>
    <mergeCell ref="A3:E3"/>
    <mergeCell ref="A4:C4"/>
    <mergeCell ref="A7:C7"/>
    <mergeCell ref="A8:C8"/>
    <mergeCell ref="A9:B9"/>
    <mergeCell ref="A10:B10"/>
    <mergeCell ref="A11:B11"/>
    <mergeCell ref="A12:B12"/>
    <mergeCell ref="A13:B13"/>
    <mergeCell ref="A14:B14"/>
    <mergeCell ref="A15:B15"/>
    <mergeCell ref="A16:B16"/>
    <mergeCell ref="A17:B17"/>
    <mergeCell ref="A18:I18"/>
    <mergeCell ref="C5:C6"/>
    <mergeCell ref="D4:D6"/>
    <mergeCell ref="E4:E6"/>
    <mergeCell ref="F4:F6"/>
    <mergeCell ref="G4:G6"/>
    <mergeCell ref="H4:H6"/>
    <mergeCell ref="I4:I6"/>
    <mergeCell ref="A5:B6"/>
  </mergeCells>
  <pageMargins left="0.75" right="0.75" top="1" bottom="1" header="0.511805555555556" footer="0.511805555555556"/>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workbookViewId="0">
      <selection activeCell="A4" sqref="A4:E4"/>
    </sheetView>
  </sheetViews>
  <sheetFormatPr defaultColWidth="9" defaultRowHeight="14.25" outlineLevelCol="7"/>
  <cols>
    <col min="1" max="1" width="36.375" style="125" customWidth="1"/>
    <col min="2" max="2" width="4" style="125" customWidth="1"/>
    <col min="3" max="3" width="13.25" style="125" customWidth="1"/>
    <col min="4" max="4" width="29.625" style="125" customWidth="1"/>
    <col min="5" max="5" width="3.5" style="125" customWidth="1"/>
    <col min="6" max="6" width="15.625" style="125" customWidth="1"/>
    <col min="7" max="7" width="13.875" style="125" customWidth="1"/>
    <col min="8" max="8" width="15.625" style="125" customWidth="1"/>
    <col min="9" max="16384" width="9" style="125"/>
  </cols>
  <sheetData>
    <row r="1" spans="1:1">
      <c r="A1" s="126"/>
    </row>
    <row r="2" s="123" customFormat="1" ht="18" customHeight="1" spans="1:8">
      <c r="A2" s="127" t="s">
        <v>92</v>
      </c>
      <c r="B2" s="127"/>
      <c r="C2" s="127"/>
      <c r="D2" s="127"/>
      <c r="E2" s="127"/>
      <c r="F2" s="127"/>
      <c r="G2" s="127"/>
      <c r="H2" s="127"/>
    </row>
    <row r="3" ht="9.95" customHeight="1" spans="1:8">
      <c r="A3" s="128"/>
      <c r="B3" s="128"/>
      <c r="C3" s="128"/>
      <c r="D3" s="128"/>
      <c r="E3" s="128"/>
      <c r="F3" s="128"/>
      <c r="G3" s="128"/>
      <c r="H3" s="43" t="s">
        <v>93</v>
      </c>
    </row>
    <row r="4" ht="15" customHeight="1" spans="1:8">
      <c r="A4" s="8" t="s">
        <v>2</v>
      </c>
      <c r="B4" s="8"/>
      <c r="C4" s="8"/>
      <c r="D4" s="8"/>
      <c r="E4" s="8"/>
      <c r="F4" s="128"/>
      <c r="G4" s="128"/>
      <c r="H4" s="43" t="s">
        <v>3</v>
      </c>
    </row>
    <row r="5" s="124" customFormat="1" ht="20.1" customHeight="1" spans="1:8">
      <c r="A5" s="214" t="s">
        <v>4</v>
      </c>
      <c r="B5" s="130"/>
      <c r="C5" s="130"/>
      <c r="D5" s="215" t="s">
        <v>5</v>
      </c>
      <c r="E5" s="130"/>
      <c r="F5" s="131"/>
      <c r="G5" s="131"/>
      <c r="H5" s="132"/>
    </row>
    <row r="6" s="124" customFormat="1" ht="31.5" customHeight="1" spans="1:8">
      <c r="A6" s="216" t="s">
        <v>6</v>
      </c>
      <c r="B6" s="217" t="s">
        <v>7</v>
      </c>
      <c r="C6" s="135" t="s">
        <v>94</v>
      </c>
      <c r="D6" s="218" t="s">
        <v>6</v>
      </c>
      <c r="E6" s="217" t="s">
        <v>7</v>
      </c>
      <c r="F6" s="135" t="s">
        <v>54</v>
      </c>
      <c r="G6" s="136" t="s">
        <v>95</v>
      </c>
      <c r="H6" s="137" t="s">
        <v>96</v>
      </c>
    </row>
    <row r="7" s="124" customFormat="1" ht="20.1" customHeight="1" spans="1:8">
      <c r="A7" s="216" t="s">
        <v>9</v>
      </c>
      <c r="B7" s="135"/>
      <c r="C7" s="218" t="s">
        <v>10</v>
      </c>
      <c r="D7" s="218" t="s">
        <v>9</v>
      </c>
      <c r="E7" s="135"/>
      <c r="F7" s="138">
        <v>2</v>
      </c>
      <c r="G7" s="138">
        <v>3</v>
      </c>
      <c r="H7" s="139">
        <v>4</v>
      </c>
    </row>
    <row r="8" s="124" customFormat="1" ht="20.1" customHeight="1" spans="1:8">
      <c r="A8" s="220" t="s">
        <v>97</v>
      </c>
      <c r="B8" s="221" t="s">
        <v>10</v>
      </c>
      <c r="C8" s="142">
        <f>SUM([4]交通运输局!C8+[4]公路所!C8+[4]港务所!C8+[4]执法大队!C8+[4]运管所!C8)</f>
        <v>3371.44</v>
      </c>
      <c r="D8" s="222" t="s">
        <v>13</v>
      </c>
      <c r="E8" s="144">
        <v>15</v>
      </c>
      <c r="F8" s="142">
        <f>SUM([4]交通运输局!F8+[4]公路所!F8+[4]港务所!F8+[4]执法大队!F8+[4]运管所!F8)</f>
        <v>0</v>
      </c>
      <c r="G8" s="142">
        <f>SUM([4]交通运输局!G8+[4]公路所!G8+[4]港务所!G8+[4]执法大队!G8+[4]运管所!G8)</f>
        <v>0</v>
      </c>
      <c r="H8" s="142">
        <f>SUM([4]交通运输局!H8+[4]公路所!H8+[4]港务所!H8+[4]执法大队!H8+[4]运管所!H8)</f>
        <v>0</v>
      </c>
    </row>
    <row r="9" s="124" customFormat="1" ht="20.1" customHeight="1" spans="1:8">
      <c r="A9" s="145" t="s">
        <v>98</v>
      </c>
      <c r="B9" s="221" t="s">
        <v>11</v>
      </c>
      <c r="C9" s="142">
        <f>SUM([4]交通运输局!C9+[4]公路所!C9+[4]港务所!C9+[4]执法大队!C9+[4]运管所!C9)</f>
        <v>0</v>
      </c>
      <c r="D9" s="222" t="s">
        <v>16</v>
      </c>
      <c r="E9" s="144">
        <v>16</v>
      </c>
      <c r="F9" s="142">
        <f>SUM([4]交通运输局!F9+[4]公路所!F9+[4]港务所!F9+[4]执法大队!F9+[4]运管所!F9)</f>
        <v>0</v>
      </c>
      <c r="G9" s="142">
        <f>SUM([4]交通运输局!G9+[4]公路所!G9+[4]港务所!G9+[4]执法大队!G9+[4]运管所!G9)</f>
        <v>0</v>
      </c>
      <c r="H9" s="142">
        <f>SUM([4]交通运输局!H9+[4]公路所!H9+[4]港务所!H9+[4]执法大队!H9+[4]运管所!H9)</f>
        <v>0</v>
      </c>
    </row>
    <row r="10" s="124" customFormat="1" ht="20.1" customHeight="1" spans="1:8">
      <c r="A10" s="145"/>
      <c r="B10" s="221" t="s">
        <v>19</v>
      </c>
      <c r="C10" s="142">
        <f>SUM([4]交通运输局!C10+[4]公路所!C10+[4]港务所!C10+[4]执法大队!C10+[4]运管所!C10)</f>
        <v>0</v>
      </c>
      <c r="D10" s="222" t="s">
        <v>20</v>
      </c>
      <c r="E10" s="144">
        <v>17</v>
      </c>
      <c r="F10" s="142">
        <f>SUM([4]交通运输局!F10+[4]公路所!F10+[4]港务所!F10+[4]执法大队!F10+[4]运管所!F10)</f>
        <v>0</v>
      </c>
      <c r="G10" s="142">
        <f>SUM([4]交通运输局!G10+[4]公路所!G10+[4]港务所!G10+[4]执法大队!G10+[4]运管所!G10)</f>
        <v>0</v>
      </c>
      <c r="H10" s="142">
        <f>SUM([4]交通运输局!H10+[4]公路所!H10+[4]港务所!H10+[4]执法大队!H10+[4]运管所!H10)</f>
        <v>0</v>
      </c>
    </row>
    <row r="11" s="124" customFormat="1" ht="20.1" customHeight="1" spans="1:8">
      <c r="A11" s="145"/>
      <c r="B11" s="221" t="s">
        <v>23</v>
      </c>
      <c r="C11" s="142">
        <f>SUM([4]交通运输局!C11+[4]公路所!C11+[4]港务所!C11+[4]执法大队!C11+[4]运管所!C11)</f>
        <v>0</v>
      </c>
      <c r="D11" s="222" t="s">
        <v>24</v>
      </c>
      <c r="E11" s="144">
        <v>18</v>
      </c>
      <c r="F11" s="142">
        <f>SUM([4]交通运输局!F11+[4]公路所!F11+[4]港务所!F11+[4]执法大队!F11+[4]运管所!F11)</f>
        <v>0</v>
      </c>
      <c r="G11" s="142">
        <f>SUM([4]交通运输局!G11+[4]公路所!G11+[4]港务所!G11+[4]执法大队!G11+[4]运管所!G11)</f>
        <v>0</v>
      </c>
      <c r="H11" s="142">
        <f>SUM([4]交通运输局!H11+[4]公路所!H11+[4]港务所!H11+[4]执法大队!H11+[4]运管所!H11)</f>
        <v>0</v>
      </c>
    </row>
    <row r="12" s="124" customFormat="1" ht="20.1" customHeight="1" spans="1:8">
      <c r="A12" s="145"/>
      <c r="B12" s="221" t="s">
        <v>27</v>
      </c>
      <c r="C12" s="142">
        <f>SUM([4]交通运输局!C12+[4]公路所!C12+[4]港务所!C12+[4]执法大队!C12+[4]运管所!C12)</f>
        <v>0</v>
      </c>
      <c r="D12" s="222" t="s">
        <v>28</v>
      </c>
      <c r="E12" s="144">
        <v>19</v>
      </c>
      <c r="F12" s="142">
        <f>SUM([4]交通运输局!F12+[4]公路所!F12+[4]港务所!F12+[4]执法大队!F12+[4]运管所!F12)</f>
        <v>0</v>
      </c>
      <c r="G12" s="142">
        <f>SUM([4]交通运输局!G12+[4]公路所!G12+[4]港务所!G12+[4]执法大队!G12+[4]运管所!G12)</f>
        <v>0</v>
      </c>
      <c r="H12" s="142">
        <f>SUM([4]交通运输局!H12+[4]公路所!H12+[4]港务所!H12+[4]执法大队!H12+[4]运管所!H12)</f>
        <v>0</v>
      </c>
    </row>
    <row r="13" s="124" customFormat="1" ht="20.1" customHeight="1" spans="1:8">
      <c r="A13" s="145"/>
      <c r="B13" s="221" t="s">
        <v>31</v>
      </c>
      <c r="C13" s="142">
        <f>SUM([4]交通运输局!C13+[4]公路所!C13+[4]港务所!C13+[4]执法大队!C13+[4]运管所!C13)</f>
        <v>0</v>
      </c>
      <c r="D13" s="222" t="s">
        <v>32</v>
      </c>
      <c r="E13" s="144">
        <v>20</v>
      </c>
      <c r="F13" s="142">
        <f>SUM([4]交通运输局!F13+[4]公路所!F13+[4]港务所!F13+[4]执法大队!F13+[4]运管所!F13)</f>
        <v>0</v>
      </c>
      <c r="G13" s="142">
        <f>SUM([4]交通运输局!G13+[4]公路所!G13+[4]港务所!G13+[4]执法大队!G13+[4]运管所!G13)</f>
        <v>0</v>
      </c>
      <c r="H13" s="142">
        <f>SUM([4]交通运输局!H13+[4]公路所!H13+[4]港务所!H13+[4]执法大队!H13+[4]运管所!H13)</f>
        <v>0</v>
      </c>
    </row>
    <row r="14" s="124" customFormat="1" ht="20.1" customHeight="1" spans="1:8">
      <c r="A14" s="145"/>
      <c r="B14" s="221" t="s">
        <v>34</v>
      </c>
      <c r="C14" s="142">
        <f>SUM([4]交通运输局!C14+[4]公路所!C14+[4]港务所!C14+[4]执法大队!C14+[4]运管所!C14)</f>
        <v>0</v>
      </c>
      <c r="D14" s="146" t="s">
        <v>35</v>
      </c>
      <c r="E14" s="144">
        <v>21</v>
      </c>
      <c r="F14" s="142">
        <v>134.93</v>
      </c>
      <c r="G14" s="142">
        <v>134.93</v>
      </c>
      <c r="H14" s="142">
        <v>0</v>
      </c>
    </row>
    <row r="15" s="124" customFormat="1" ht="20.1" customHeight="1" spans="1:8">
      <c r="A15" s="140"/>
      <c r="B15" s="221" t="s">
        <v>37</v>
      </c>
      <c r="C15" s="142">
        <f>SUM([4]交通运输局!C15+[4]公路所!C15+[4]港务所!C15+[4]执法大队!C15+[4]运管所!C15)</f>
        <v>0</v>
      </c>
      <c r="D15" s="147" t="s">
        <v>38</v>
      </c>
      <c r="E15" s="144">
        <v>22</v>
      </c>
      <c r="F15" s="142">
        <v>3236.51</v>
      </c>
      <c r="G15" s="142">
        <v>3236.51</v>
      </c>
      <c r="H15" s="142">
        <f>SUM([4]交通运输局!H15+[4]公路所!H15+[4]港务所!H15+[4]执法大队!H15+[4]运管所!H15)</f>
        <v>0</v>
      </c>
    </row>
    <row r="16" s="124" customFormat="1" ht="20.1" customHeight="1" spans="1:8">
      <c r="A16" s="223" t="s">
        <v>40</v>
      </c>
      <c r="B16" s="221" t="s">
        <v>41</v>
      </c>
      <c r="C16" s="142">
        <f>SUM([4]交通运输局!C16+[4]公路所!C16+[4]港务所!C16+[4]执法大队!C16+[4]运管所!C16)</f>
        <v>3371.44</v>
      </c>
      <c r="D16" s="224" t="s">
        <v>42</v>
      </c>
      <c r="E16" s="144">
        <v>23</v>
      </c>
      <c r="F16" s="142">
        <v>3371.44</v>
      </c>
      <c r="G16" s="142">
        <v>3371.44</v>
      </c>
      <c r="H16" s="142">
        <v>0</v>
      </c>
    </row>
    <row r="17" s="124" customFormat="1" ht="20.1" customHeight="1" spans="1:8">
      <c r="A17" s="150" t="s">
        <v>99</v>
      </c>
      <c r="B17" s="221" t="s">
        <v>45</v>
      </c>
      <c r="C17" s="142">
        <f>SUM([4]交通运输局!C17+[4]公路所!C17+[4]港务所!C17+[4]执法大队!C17+[4]运管所!C17)</f>
        <v>0</v>
      </c>
      <c r="D17" s="151" t="s">
        <v>100</v>
      </c>
      <c r="E17" s="144">
        <v>24</v>
      </c>
      <c r="F17" s="142">
        <f>SUM([4]交通运输局!F17+[4]公路所!F17+[4]港务所!F17+[4]执法大队!F17+[4]运管所!F17)</f>
        <v>0</v>
      </c>
      <c r="G17" s="142">
        <f>SUM([4]交通运输局!G17+[4]公路所!G17+[4]港务所!G17+[4]执法大队!G17+[4]运管所!G17)</f>
        <v>0</v>
      </c>
      <c r="H17" s="142">
        <f>SUM([4]交通运输局!H17+[4]公路所!H17+[4]港务所!H17+[4]执法大队!H17+[4]运管所!H17)</f>
        <v>0</v>
      </c>
    </row>
    <row r="18" s="124" customFormat="1" ht="20.1" customHeight="1" spans="1:8">
      <c r="A18" s="150" t="s">
        <v>101</v>
      </c>
      <c r="B18" s="221" t="s">
        <v>49</v>
      </c>
      <c r="C18" s="142"/>
      <c r="D18" s="152"/>
      <c r="E18" s="144">
        <v>25</v>
      </c>
      <c r="F18" s="142">
        <f>SUM([4]交通运输局!F18+[4]公路所!F18+[4]港务所!F18+[4]执法大队!F18+[4]运管所!F18)</f>
        <v>0</v>
      </c>
      <c r="G18" s="142">
        <f>SUM([4]交通运输局!G18+[4]公路所!G18+[4]港务所!G18+[4]执法大队!G18+[4]运管所!G18)</f>
        <v>0</v>
      </c>
      <c r="H18" s="142">
        <f>SUM([4]交通运输局!H18+[4]公路所!H18+[4]港务所!H18+[4]执法大队!H18+[4]运管所!H18)</f>
        <v>0</v>
      </c>
    </row>
    <row r="19" s="124" customFormat="1" ht="20.1" customHeight="1" spans="1:8">
      <c r="A19" s="153" t="s">
        <v>102</v>
      </c>
      <c r="B19" s="221" t="s">
        <v>52</v>
      </c>
      <c r="C19" s="142">
        <f>SUM([4]交通运输局!C19+[4]公路所!C19+[4]港务所!C19+[4]执法大队!C19+[4]运管所!C19)</f>
        <v>0</v>
      </c>
      <c r="D19" s="154"/>
      <c r="E19" s="144">
        <v>26</v>
      </c>
      <c r="F19" s="142">
        <f>SUM([4]交通运输局!F19+[4]公路所!F19+[4]港务所!F19+[4]执法大队!F19+[4]运管所!F19)</f>
        <v>0</v>
      </c>
      <c r="G19" s="142">
        <f>SUM([4]交通运输局!G19+[4]公路所!G19+[4]港务所!G19+[4]执法大队!G19+[4]运管所!G19)</f>
        <v>0</v>
      </c>
      <c r="H19" s="142">
        <f>SUM([4]交通运输局!H19+[4]公路所!H19+[4]港务所!H19+[4]执法大队!H19+[4]运管所!H19)</f>
        <v>0</v>
      </c>
    </row>
    <row r="20" s="124" customFormat="1" ht="20.1" customHeight="1" spans="1:8">
      <c r="A20" s="153"/>
      <c r="B20" s="221" t="s">
        <v>55</v>
      </c>
      <c r="C20" s="142">
        <f>SUM([4]交通运输局!C20+[4]公路所!C20+[4]港务所!C20+[4]执法大队!C20+[4]运管所!C20)</f>
        <v>0</v>
      </c>
      <c r="D20" s="154"/>
      <c r="E20" s="144">
        <v>27</v>
      </c>
      <c r="F20" s="142">
        <f>SUM([4]交通运输局!F20+[4]公路所!F20+[4]港务所!F20+[4]执法大队!F20+[4]运管所!F20)</f>
        <v>0</v>
      </c>
      <c r="G20" s="142">
        <f>SUM([4]交通运输局!G20+[4]公路所!G20+[4]港务所!G20+[4]执法大队!G20+[4]运管所!G20)</f>
        <v>0</v>
      </c>
      <c r="H20" s="142">
        <f>SUM([4]交通运输局!H20+[4]公路所!H20+[4]港务所!H20+[4]执法大队!H20+[4]运管所!H20)</f>
        <v>0</v>
      </c>
    </row>
    <row r="21" ht="20.1" customHeight="1" spans="1:8">
      <c r="A21" s="225" t="s">
        <v>54</v>
      </c>
      <c r="B21" s="221" t="s">
        <v>14</v>
      </c>
      <c r="C21" s="142">
        <f>SUM([4]交通运输局!C21+[4]公路所!C21+[4]港务所!C21+[4]执法大队!C21+[4]运管所!C21)</f>
        <v>3371.44</v>
      </c>
      <c r="D21" s="226" t="s">
        <v>54</v>
      </c>
      <c r="E21" s="144">
        <v>28</v>
      </c>
      <c r="F21" s="142">
        <v>3371.44</v>
      </c>
      <c r="G21" s="142">
        <v>3371.44</v>
      </c>
      <c r="H21" s="142">
        <v>0</v>
      </c>
    </row>
    <row r="22" ht="29.25" customHeight="1" spans="1:8">
      <c r="A22" s="157" t="s">
        <v>103</v>
      </c>
      <c r="B22" s="158"/>
      <c r="C22" s="158"/>
      <c r="D22" s="158"/>
      <c r="E22" s="158"/>
      <c r="F22" s="158"/>
      <c r="G22" s="159"/>
      <c r="H22" s="158"/>
    </row>
  </sheetData>
  <mergeCells count="5">
    <mergeCell ref="A2:H2"/>
    <mergeCell ref="A4:E4"/>
    <mergeCell ref="A5:C5"/>
    <mergeCell ref="D5:H5"/>
    <mergeCell ref="A22:H22"/>
  </mergeCells>
  <pageMargins left="0.75" right="0.75" top="1" bottom="1" header="0.511805555555556" footer="0.51180555555555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
  <sheetViews>
    <sheetView workbookViewId="0">
      <selection activeCell="A3" sqref="A3:E3"/>
    </sheetView>
  </sheetViews>
  <sheetFormatPr defaultColWidth="9" defaultRowHeight="14.25" outlineLevelCol="5"/>
  <cols>
    <col min="1" max="2" width="4.625" style="88" customWidth="1"/>
    <col min="3" max="3" width="15" style="88" customWidth="1"/>
    <col min="4" max="6" width="32.625" style="88" customWidth="1"/>
    <col min="7" max="16384" width="9" style="88"/>
  </cols>
  <sheetData>
    <row r="1" s="84" customFormat="1" ht="30" customHeight="1" spans="1:6">
      <c r="A1" s="89" t="s">
        <v>104</v>
      </c>
      <c r="B1" s="89"/>
      <c r="C1" s="89"/>
      <c r="D1" s="89"/>
      <c r="E1" s="89"/>
      <c r="F1" s="89"/>
    </row>
    <row r="2" s="85" customFormat="1" ht="11.1" customHeight="1" spans="1:6">
      <c r="A2" s="90"/>
      <c r="B2" s="90"/>
      <c r="C2" s="90"/>
      <c r="F2" s="43" t="s">
        <v>105</v>
      </c>
    </row>
    <row r="3" s="85" customFormat="1" ht="15" customHeight="1" spans="1:6">
      <c r="A3" s="8" t="s">
        <v>2</v>
      </c>
      <c r="B3" s="8"/>
      <c r="C3" s="8"/>
      <c r="D3" s="8"/>
      <c r="E3" s="8"/>
      <c r="F3" s="43" t="s">
        <v>3</v>
      </c>
    </row>
    <row r="4" s="86" customFormat="1" ht="20.25" customHeight="1" spans="1:6">
      <c r="A4" s="91" t="s">
        <v>106</v>
      </c>
      <c r="B4" s="92"/>
      <c r="C4" s="92"/>
      <c r="D4" s="12" t="s">
        <v>42</v>
      </c>
      <c r="E4" s="13" t="s">
        <v>107</v>
      </c>
      <c r="F4" s="44" t="s">
        <v>87</v>
      </c>
    </row>
    <row r="5" s="86" customFormat="1" ht="24.75" customHeight="1" spans="1:6">
      <c r="A5" s="93" t="s">
        <v>66</v>
      </c>
      <c r="B5" s="94"/>
      <c r="C5" s="94" t="s">
        <v>67</v>
      </c>
      <c r="D5" s="18"/>
      <c r="E5" s="19"/>
      <c r="F5" s="45"/>
    </row>
    <row r="6" s="86" customFormat="1" ht="18" customHeight="1" spans="1:6">
      <c r="A6" s="93"/>
      <c r="B6" s="94"/>
      <c r="C6" s="94"/>
      <c r="D6" s="18"/>
      <c r="E6" s="19"/>
      <c r="F6" s="45"/>
    </row>
    <row r="7" s="86" customFormat="1" ht="22.5" customHeight="1" spans="1:6">
      <c r="A7" s="93"/>
      <c r="B7" s="94"/>
      <c r="C7" s="94"/>
      <c r="D7" s="20"/>
      <c r="E7" s="21"/>
      <c r="F7" s="46"/>
    </row>
    <row r="8" s="86" customFormat="1" ht="22.5" customHeight="1" spans="1:6">
      <c r="A8" s="95" t="s">
        <v>68</v>
      </c>
      <c r="B8" s="96"/>
      <c r="C8" s="97"/>
      <c r="D8" s="94">
        <v>1</v>
      </c>
      <c r="E8" s="94">
        <v>2</v>
      </c>
      <c r="F8" s="98">
        <v>3</v>
      </c>
    </row>
    <row r="9" s="86" customFormat="1" ht="22.5" customHeight="1" spans="1:6">
      <c r="A9" s="95" t="s">
        <v>54</v>
      </c>
      <c r="B9" s="96"/>
      <c r="C9" s="97"/>
      <c r="D9" s="29">
        <f>SUM([5]交通运输局!D9+[5]公路所!D9+[5]港务所!D9+[5]执法大队!D9+[5]运管所!D9)</f>
        <v>3371.44</v>
      </c>
      <c r="E9" s="29">
        <v>2718.18</v>
      </c>
      <c r="F9" s="29">
        <v>653.26</v>
      </c>
    </row>
    <row r="10" s="87" customFormat="1" ht="22.5" customHeight="1" spans="1:6">
      <c r="A10" s="99">
        <v>214</v>
      </c>
      <c r="B10" s="100"/>
      <c r="C10" s="101" t="s">
        <v>69</v>
      </c>
      <c r="D10" s="17">
        <v>3236.51</v>
      </c>
      <c r="E10" s="17">
        <v>2583.25</v>
      </c>
      <c r="F10" s="17">
        <v>653.26</v>
      </c>
    </row>
    <row r="11" s="87" customFormat="1" ht="22.5" customHeight="1" spans="1:6">
      <c r="A11" s="99" t="s">
        <v>70</v>
      </c>
      <c r="B11" s="100"/>
      <c r="C11" s="101" t="s">
        <v>71</v>
      </c>
      <c r="D11" s="17">
        <v>2768.89</v>
      </c>
      <c r="E11" s="17">
        <v>2170.89</v>
      </c>
      <c r="F11" s="17">
        <v>598</v>
      </c>
    </row>
    <row r="12" s="87" customFormat="1" ht="22.5" customHeight="1" spans="1:6">
      <c r="A12" s="99" t="s">
        <v>72</v>
      </c>
      <c r="B12" s="100"/>
      <c r="C12" s="101" t="s">
        <v>73</v>
      </c>
      <c r="D12" s="17">
        <f>SUM([5]交通运输局!D12+[5]公路所!D12+[5]港务所!D11+[5]执法大队!D16+[5]运管所!D15)</f>
        <v>2150.89</v>
      </c>
      <c r="E12" s="17">
        <f>SUM([5]交通运输局!E12+[5]公路所!E12+[5]港务所!E11+[5]执法大队!E16+[5]运管所!E15)</f>
        <v>2100.89</v>
      </c>
      <c r="F12" s="17">
        <f>SUM([5]交通运输局!F12+[5]公路所!F12+[5]港务所!F11+[5]执法大队!F16+[5]运管所!F15)</f>
        <v>50</v>
      </c>
    </row>
    <row r="13" s="87" customFormat="1" ht="22.5" customHeight="1" spans="1:6">
      <c r="A13" s="102" t="s">
        <v>74</v>
      </c>
      <c r="B13" s="103"/>
      <c r="C13" s="104" t="s">
        <v>75</v>
      </c>
      <c r="D13" s="105">
        <v>60</v>
      </c>
      <c r="E13" s="17">
        <v>0</v>
      </c>
      <c r="F13" s="17">
        <v>60</v>
      </c>
    </row>
    <row r="14" s="87" customFormat="1" ht="22.5" customHeight="1" spans="1:6">
      <c r="A14" s="99" t="s">
        <v>76</v>
      </c>
      <c r="B14" s="100"/>
      <c r="C14" s="101" t="s">
        <v>77</v>
      </c>
      <c r="D14" s="17">
        <f>SUM([5]公路所!D13)</f>
        <v>488</v>
      </c>
      <c r="E14" s="17">
        <v>0</v>
      </c>
      <c r="F14" s="17">
        <v>488</v>
      </c>
    </row>
    <row r="15" s="87" customFormat="1" ht="22.5" customHeight="1" spans="1:6">
      <c r="A15" s="99" t="s">
        <v>78</v>
      </c>
      <c r="B15" s="100"/>
      <c r="C15" s="101" t="s">
        <v>79</v>
      </c>
      <c r="D15" s="17">
        <f>SUM([5]交通运输局!D14+[5]港务所!D12+[5]运管所!D17)</f>
        <v>70</v>
      </c>
      <c r="E15" s="17">
        <f>SUM([5]交通运输局!E14+[5]港务所!E12+[5]运管所!E17)</f>
        <v>70</v>
      </c>
      <c r="F15" s="17">
        <f>SUM([5]交通运输局!F14+[5]港务所!F12+[5]运管所!F17)</f>
        <v>0</v>
      </c>
    </row>
    <row r="16" s="87" customFormat="1" ht="22.5" customHeight="1" spans="1:6">
      <c r="A16" s="106">
        <v>208</v>
      </c>
      <c r="B16" s="107"/>
      <c r="C16" s="108" t="s">
        <v>80</v>
      </c>
      <c r="D16" s="109">
        <f>SUM([5]港务所!D10+[5]执法大队!D10+[5]运管所!D10)</f>
        <v>134.93</v>
      </c>
      <c r="E16" s="109">
        <f>SUM([5]港务所!E10+[5]执法大队!E10+[5]运管所!E10)</f>
        <v>134.93</v>
      </c>
      <c r="F16" s="109">
        <f>SUM([5]港务所!F10+[5]执法大队!F10+[5]运管所!F10)</f>
        <v>0</v>
      </c>
    </row>
    <row r="17" s="87" customFormat="1" ht="22.5" customHeight="1" spans="1:6">
      <c r="A17" s="110" t="s">
        <v>81</v>
      </c>
      <c r="B17" s="111"/>
      <c r="C17" s="112" t="s">
        <v>82</v>
      </c>
      <c r="D17" s="109">
        <f>SUM([5]执法大队!D17+[5]运管所!D18)</f>
        <v>467.62</v>
      </c>
      <c r="E17" s="109">
        <v>412.36</v>
      </c>
      <c r="F17" s="109">
        <f>SUM([5]执法大队!F17+[5]运管所!F18)</f>
        <v>55.26</v>
      </c>
    </row>
    <row r="18" s="87" customFormat="1" ht="22.5" customHeight="1" spans="1:6">
      <c r="A18" s="113"/>
      <c r="B18" s="114"/>
      <c r="C18" s="115"/>
      <c r="D18" s="109"/>
      <c r="E18" s="109"/>
      <c r="F18" s="116"/>
    </row>
    <row r="19" s="87" customFormat="1" ht="22.5" customHeight="1" spans="1:6">
      <c r="A19" s="117"/>
      <c r="B19" s="118"/>
      <c r="C19" s="119"/>
      <c r="D19" s="38"/>
      <c r="E19" s="38"/>
      <c r="F19" s="50"/>
    </row>
    <row r="20" ht="32.25" customHeight="1" spans="1:6">
      <c r="A20" s="120" t="s">
        <v>108</v>
      </c>
      <c r="B20" s="121"/>
      <c r="C20" s="121"/>
      <c r="D20" s="121"/>
      <c r="E20" s="121"/>
      <c r="F20" s="121"/>
    </row>
    <row r="21" spans="1:1">
      <c r="A21" s="122"/>
    </row>
    <row r="22" spans="1:1">
      <c r="A22" s="122"/>
    </row>
    <row r="23" spans="1:1">
      <c r="A23" s="122"/>
    </row>
    <row r="24" spans="1:1">
      <c r="A24" s="122"/>
    </row>
  </sheetData>
  <mergeCells count="21">
    <mergeCell ref="A1:F1"/>
    <mergeCell ref="A3:E3"/>
    <mergeCell ref="A4:C4"/>
    <mergeCell ref="A8:C8"/>
    <mergeCell ref="A9:C9"/>
    <mergeCell ref="A10:B10"/>
    <mergeCell ref="A11:B11"/>
    <mergeCell ref="A12:B12"/>
    <mergeCell ref="A13:B13"/>
    <mergeCell ref="A14:B14"/>
    <mergeCell ref="A15:B15"/>
    <mergeCell ref="A16:B16"/>
    <mergeCell ref="A17:B17"/>
    <mergeCell ref="A18:B18"/>
    <mergeCell ref="A19:B19"/>
    <mergeCell ref="A20:F20"/>
    <mergeCell ref="C5:C7"/>
    <mergeCell ref="D4:D7"/>
    <mergeCell ref="E4:E7"/>
    <mergeCell ref="F4:F7"/>
    <mergeCell ref="A5:B7"/>
  </mergeCells>
  <pageMargins left="0.75" right="0.75" top="1" bottom="1" header="0.511805555555556" footer="0.511805555555556"/>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0"/>
  <sheetViews>
    <sheetView workbookViewId="0">
      <selection activeCell="J37" sqref="J37"/>
    </sheetView>
  </sheetViews>
  <sheetFormatPr defaultColWidth="9" defaultRowHeight="14.25" outlineLevelCol="4"/>
  <cols>
    <col min="1" max="1" width="13.625" style="5" customWidth="1"/>
    <col min="2" max="2" width="22.5" style="5" customWidth="1"/>
    <col min="3" max="3" width="14.125" style="5" customWidth="1"/>
    <col min="4" max="4" width="18.875" style="5" customWidth="1"/>
    <col min="5" max="5" width="17.375" style="5" customWidth="1"/>
    <col min="6" max="16384" width="9" style="5"/>
  </cols>
  <sheetData>
    <row r="1" s="1" customFormat="1" ht="30" customHeight="1" spans="1:5">
      <c r="A1" s="73" t="s">
        <v>109</v>
      </c>
      <c r="B1" s="74"/>
      <c r="C1" s="74"/>
      <c r="D1" s="74"/>
      <c r="E1" s="74"/>
    </row>
    <row r="2" s="2" customFormat="1" ht="11.1" customHeight="1" spans="1:3">
      <c r="A2" s="7"/>
      <c r="B2" s="7"/>
      <c r="C2" s="7"/>
    </row>
    <row r="3" s="2" customFormat="1" ht="27" customHeight="1" spans="1:5">
      <c r="A3" s="8" t="s">
        <v>2</v>
      </c>
      <c r="B3" s="7"/>
      <c r="C3" s="7"/>
      <c r="D3" s="9"/>
      <c r="E3" s="75" t="s">
        <v>110</v>
      </c>
    </row>
    <row r="4" s="70" customFormat="1" ht="30" customHeight="1" spans="1:5">
      <c r="A4" s="76" t="s">
        <v>111</v>
      </c>
      <c r="B4" s="77"/>
      <c r="C4" s="78" t="s">
        <v>112</v>
      </c>
      <c r="D4" s="78"/>
      <c r="E4" s="78"/>
    </row>
    <row r="5" s="71" customFormat="1" ht="30" customHeight="1" spans="1:5">
      <c r="A5" s="79" t="s">
        <v>113</v>
      </c>
      <c r="B5" s="79" t="s">
        <v>67</v>
      </c>
      <c r="C5" s="79" t="s">
        <v>54</v>
      </c>
      <c r="D5" s="79" t="s">
        <v>114</v>
      </c>
      <c r="E5" s="78" t="s">
        <v>115</v>
      </c>
    </row>
    <row r="6" s="72" customFormat="1" ht="30" customHeight="1" spans="1:5">
      <c r="A6" s="80" t="s">
        <v>54</v>
      </c>
      <c r="B6" s="80"/>
      <c r="C6" s="81">
        <f>SUM([6]交通运输局!C6+[6]公路所!C6+[6]港务所!C6+[6]执法大队!C6+[6]运管所!C6)</f>
        <v>2718.18</v>
      </c>
      <c r="D6" s="81">
        <f>SUM([6]交通运输局!D6+[6]公路所!D6+[6]港务所!D6+[6]执法大队!D6+[6]运管所!D6)</f>
        <v>2317.62</v>
      </c>
      <c r="E6" s="81">
        <f>SUM([6]交通运输局!E6+[6]公路所!E6+[6]港务所!E6+[6]执法大队!E6+[6]运管所!E6)</f>
        <v>400.56</v>
      </c>
    </row>
    <row r="7" s="72" customFormat="1" ht="24" customHeight="1" spans="1:5">
      <c r="A7" s="82">
        <v>301</v>
      </c>
      <c r="B7" s="83" t="s">
        <v>116</v>
      </c>
      <c r="C7" s="81">
        <f>SUM([6]交通运输局!C7+[6]公路所!C7+[6]港务所!C7+[6]执法大队!C7+[6]运管所!C7)</f>
        <v>2073.77</v>
      </c>
      <c r="D7" s="81">
        <f>SUM([6]交通运输局!D7+[6]公路所!D7+[6]港务所!D7+[6]执法大队!D7+[6]运管所!D7)</f>
        <v>2073.77</v>
      </c>
      <c r="E7" s="81">
        <f>SUM([6]交通运输局!E7+[6]公路所!E7+[6]港务所!E7+[6]执法大队!E7+[6]运管所!E7)</f>
        <v>0</v>
      </c>
    </row>
    <row r="8" s="72" customFormat="1" ht="24" customHeight="1" spans="1:5">
      <c r="A8" s="82">
        <v>30101</v>
      </c>
      <c r="B8" s="83" t="s">
        <v>117</v>
      </c>
      <c r="C8" s="81">
        <f>SUM([6]交通运输局!C8+[6]公路所!C8+[6]港务所!C8+[6]执法大队!C8+[6]运管所!C8)</f>
        <v>942.18</v>
      </c>
      <c r="D8" s="81">
        <f>SUM([6]交通运输局!D8+[6]公路所!D8+[6]港务所!D8+[6]执法大队!D8+[6]运管所!D8)</f>
        <v>942.18</v>
      </c>
      <c r="E8" s="81">
        <f>SUM([6]交通运输局!E8+[6]公路所!E8+[6]港务所!E8+[6]执法大队!E8+[6]运管所!E8)</f>
        <v>0</v>
      </c>
    </row>
    <row r="9" s="72" customFormat="1" ht="24" customHeight="1" spans="1:5">
      <c r="A9" s="82">
        <v>30102</v>
      </c>
      <c r="B9" s="83" t="s">
        <v>118</v>
      </c>
      <c r="C9" s="81">
        <f>SUM([6]交通运输局!C9+[6]公路所!C9+[6]港务所!C9+[6]执法大队!C9+[6]运管所!C9)</f>
        <v>698.07</v>
      </c>
      <c r="D9" s="81">
        <f>SUM([6]交通运输局!D9+[6]公路所!D9+[6]港务所!D9+[6]执法大队!D9+[6]运管所!D9)</f>
        <v>698.07</v>
      </c>
      <c r="E9" s="81">
        <f>SUM([6]交通运输局!E9+[6]公路所!E9+[6]港务所!E9+[6]执法大队!E9+[6]运管所!E9)</f>
        <v>0</v>
      </c>
    </row>
    <row r="10" s="72" customFormat="1" ht="24" customHeight="1" spans="1:5">
      <c r="A10" s="82">
        <v>30103</v>
      </c>
      <c r="B10" s="83" t="s">
        <v>119</v>
      </c>
      <c r="C10" s="81">
        <f>SUM([6]交通运输局!C10+[6]公路所!C10+[6]港务所!C10+[6]执法大队!C10+[6]运管所!C10)</f>
        <v>5.96</v>
      </c>
      <c r="D10" s="81">
        <f>SUM([6]交通运输局!D10+[6]公路所!D10+[6]港务所!D10+[6]执法大队!D10+[6]运管所!D10)</f>
        <v>5.96</v>
      </c>
      <c r="E10" s="81">
        <f>SUM([6]交通运输局!E10+[6]公路所!E10+[6]港务所!E10+[6]执法大队!E10+[6]运管所!E10)</f>
        <v>0</v>
      </c>
    </row>
    <row r="11" s="72" customFormat="1" ht="24" customHeight="1" spans="1:5">
      <c r="A11" s="82">
        <v>30104</v>
      </c>
      <c r="B11" s="83" t="s">
        <v>120</v>
      </c>
      <c r="C11" s="81">
        <f>SUM([6]交通运输局!C11+[6]公路所!C11+[6]港务所!C11+[6]执法大队!C11+[6]运管所!C11)</f>
        <v>294.61</v>
      </c>
      <c r="D11" s="81">
        <f>SUM([6]交通运输局!D11+[6]公路所!D11+[6]港务所!D11+[6]执法大队!D11+[6]运管所!D11)</f>
        <v>294.61</v>
      </c>
      <c r="E11" s="81">
        <f>SUM([6]交通运输局!E11+[6]公路所!E11+[6]港务所!E11+[6]执法大队!E11+[6]运管所!E11)</f>
        <v>0</v>
      </c>
    </row>
    <row r="12" s="72" customFormat="1" ht="24" customHeight="1" spans="1:5">
      <c r="A12" s="82">
        <v>30107</v>
      </c>
      <c r="B12" s="83" t="s">
        <v>121</v>
      </c>
      <c r="C12" s="81">
        <f>SUM([6]交通运输局!C12+[6]公路所!C12+[6]港务所!C12+[6]执法大队!C12+[6]运管所!C12)</f>
        <v>36.8</v>
      </c>
      <c r="D12" s="81">
        <f>SUM([6]交通运输局!D12+[6]公路所!D12+[6]港务所!D12+[6]执法大队!D12+[6]运管所!D12)</f>
        <v>36.8</v>
      </c>
      <c r="E12" s="81">
        <f>SUM([6]交通运输局!E12+[6]公路所!E12+[6]港务所!E12+[6]执法大队!E12+[6]运管所!E12)</f>
        <v>0</v>
      </c>
    </row>
    <row r="13" s="72" customFormat="1" ht="24" customHeight="1" spans="1:5">
      <c r="A13" s="82">
        <v>30199</v>
      </c>
      <c r="B13" s="83" t="s">
        <v>122</v>
      </c>
      <c r="C13" s="81">
        <f>SUM([6]交通运输局!C13+[6]公路所!C13+[6]港务所!C13+[6]执法大队!C13+[6]运管所!C13)</f>
        <v>96.15</v>
      </c>
      <c r="D13" s="81">
        <f>SUM([6]交通运输局!D13+[6]公路所!D13+[6]港务所!D13+[6]执法大队!D13+[6]运管所!D13)</f>
        <v>96.15</v>
      </c>
      <c r="E13" s="81">
        <f>SUM([6]交通运输局!E13+[6]公路所!E13+[6]港务所!E13+[6]执法大队!E13+[6]运管所!E13)</f>
        <v>0</v>
      </c>
    </row>
    <row r="14" s="72" customFormat="1" ht="24" customHeight="1" spans="1:5">
      <c r="A14" s="82">
        <v>302</v>
      </c>
      <c r="B14" s="83" t="s">
        <v>123</v>
      </c>
      <c r="C14" s="81">
        <f>SUM([6]交通运输局!C14+[6]公路所!C14+[6]港务所!C14+[6]执法大队!C14+[6]运管所!C14)</f>
        <v>389.67</v>
      </c>
      <c r="D14" s="81">
        <f>SUM([6]交通运输局!D14+[6]公路所!D14+[6]港务所!D14+[6]执法大队!D14+[6]运管所!D14)</f>
        <v>0</v>
      </c>
      <c r="E14" s="81">
        <f>SUM([6]交通运输局!E14+[6]公路所!E14+[6]港务所!E14+[6]执法大队!E14+[6]运管所!E14)</f>
        <v>389.67</v>
      </c>
    </row>
    <row r="15" s="72" customFormat="1" ht="24" customHeight="1" spans="1:5">
      <c r="A15" s="82">
        <v>30201</v>
      </c>
      <c r="B15" s="83" t="s">
        <v>124</v>
      </c>
      <c r="C15" s="81">
        <f>SUM([6]交通运输局!C15+[6]公路所!C15+[6]港务所!C15+[6]执法大队!C15+[6]运管所!C15)</f>
        <v>32.75</v>
      </c>
      <c r="D15" s="81">
        <f>SUM([6]交通运输局!D15+[6]公路所!D15+[6]港务所!D15+[6]执法大队!D15+[6]运管所!D15)</f>
        <v>0</v>
      </c>
      <c r="E15" s="81">
        <f>SUM([6]交通运输局!E15+[6]公路所!E15+[6]港务所!E15+[6]执法大队!E15+[6]运管所!E15)</f>
        <v>32.75</v>
      </c>
    </row>
    <row r="16" s="72" customFormat="1" ht="24" customHeight="1" spans="1:5">
      <c r="A16" s="82">
        <v>30202</v>
      </c>
      <c r="B16" s="83" t="s">
        <v>125</v>
      </c>
      <c r="C16" s="81">
        <f>SUM([6]交通运输局!C16+[6]公路所!C16+[6]港务所!C16+[6]执法大队!C16+[6]运管所!C16)</f>
        <v>8.48</v>
      </c>
      <c r="D16" s="81">
        <f>SUM([6]交通运输局!D16+[6]公路所!D16+[6]港务所!D16+[6]执法大队!D16+[6]运管所!D16)</f>
        <v>0</v>
      </c>
      <c r="E16" s="81">
        <f>SUM([6]交通运输局!E16+[6]公路所!E16+[6]港务所!E16+[6]执法大队!E16+[6]运管所!E16)</f>
        <v>8.48</v>
      </c>
    </row>
    <row r="17" s="72" customFormat="1" ht="24" customHeight="1" spans="1:5">
      <c r="A17" s="82">
        <v>30203</v>
      </c>
      <c r="B17" s="83" t="s">
        <v>126</v>
      </c>
      <c r="C17" s="81">
        <f>SUM([6]交通运输局!C17+[6]公路所!C17+[6]港务所!C17+[6]执法大队!C17+[6]运管所!C17)</f>
        <v>0</v>
      </c>
      <c r="D17" s="81">
        <f>SUM([6]交通运输局!D17+[6]公路所!D17+[6]港务所!D17+[6]执法大队!D17+[6]运管所!D17)</f>
        <v>0</v>
      </c>
      <c r="E17" s="81">
        <f>SUM([6]交通运输局!E17+[6]公路所!E17+[6]港务所!E17+[6]执法大队!E17+[6]运管所!E17)</f>
        <v>0</v>
      </c>
    </row>
    <row r="18" s="72" customFormat="1" ht="24" customHeight="1" spans="1:5">
      <c r="A18" s="82">
        <v>30204</v>
      </c>
      <c r="B18" s="83" t="s">
        <v>127</v>
      </c>
      <c r="C18" s="81">
        <f>SUM([6]交通运输局!C18+[6]公路所!C18+[6]港务所!C18+[6]执法大队!C18+[6]运管所!C18)</f>
        <v>0</v>
      </c>
      <c r="D18" s="81">
        <f>SUM([6]交通运输局!D18+[6]公路所!D18+[6]港务所!D18+[6]执法大队!D18+[6]运管所!D18)</f>
        <v>0</v>
      </c>
      <c r="E18" s="81">
        <f>SUM([6]交通运输局!E18+[6]公路所!E18+[6]港务所!E18+[6]执法大队!E18+[6]运管所!E18)</f>
        <v>0</v>
      </c>
    </row>
    <row r="19" s="72" customFormat="1" ht="24" customHeight="1" spans="1:5">
      <c r="A19" s="82">
        <v>30205</v>
      </c>
      <c r="B19" s="83" t="s">
        <v>128</v>
      </c>
      <c r="C19" s="81">
        <f>SUM([6]交通运输局!C19+[6]公路所!C19+[6]港务所!C19+[6]执法大队!C19+[6]运管所!C19)</f>
        <v>4.9</v>
      </c>
      <c r="D19" s="81">
        <f>SUM([6]交通运输局!D19+[6]公路所!D19+[6]港务所!D19+[6]执法大队!D19+[6]运管所!D19)</f>
        <v>0</v>
      </c>
      <c r="E19" s="81">
        <f>SUM([6]交通运输局!E19+[6]公路所!E19+[6]港务所!E19+[6]执法大队!E19+[6]运管所!E19)</f>
        <v>4.9</v>
      </c>
    </row>
    <row r="20" s="72" customFormat="1" ht="24" customHeight="1" spans="1:5">
      <c r="A20" s="82">
        <v>30206</v>
      </c>
      <c r="B20" s="83" t="s">
        <v>129</v>
      </c>
      <c r="C20" s="81">
        <f>SUM([6]交通运输局!C20+[6]公路所!C20+[6]港务所!C20+[6]执法大队!C20+[6]运管所!C20)</f>
        <v>16.66</v>
      </c>
      <c r="D20" s="81">
        <f>SUM([6]交通运输局!D20+[6]公路所!D20+[6]港务所!D20+[6]执法大队!D20+[6]运管所!D20)</f>
        <v>0</v>
      </c>
      <c r="E20" s="81">
        <f>SUM([6]交通运输局!E20+[6]公路所!E20+[6]港务所!E20+[6]执法大队!E20+[6]运管所!E20)</f>
        <v>16.66</v>
      </c>
    </row>
    <row r="21" s="72" customFormat="1" ht="24" customHeight="1" spans="1:5">
      <c r="A21" s="82">
        <v>30207</v>
      </c>
      <c r="B21" s="83" t="s">
        <v>130</v>
      </c>
      <c r="C21" s="81">
        <f>SUM([6]交通运输局!C21+[6]公路所!C21+[6]港务所!C21+[6]执法大队!C21+[6]运管所!C21)</f>
        <v>4.41</v>
      </c>
      <c r="D21" s="81">
        <f>SUM([6]交通运输局!D21+[6]公路所!D21+[6]港务所!D21+[6]执法大队!D21+[6]运管所!D21)</f>
        <v>0</v>
      </c>
      <c r="E21" s="81">
        <f>SUM([6]交通运输局!E21+[6]公路所!E21+[6]港务所!E21+[6]执法大队!E21+[6]运管所!E21)</f>
        <v>4.41</v>
      </c>
    </row>
    <row r="22" s="72" customFormat="1" ht="24" customHeight="1" spans="1:5">
      <c r="A22" s="82">
        <v>30208</v>
      </c>
      <c r="B22" s="83" t="s">
        <v>131</v>
      </c>
      <c r="C22" s="81">
        <f>SUM([6]交通运输局!C22+[6]公路所!C22+[6]港务所!C22+[6]执法大队!C22+[6]运管所!C22)</f>
        <v>0</v>
      </c>
      <c r="D22" s="81">
        <f>SUM([6]交通运输局!D22+[6]公路所!D22+[6]港务所!D22+[6]执法大队!D22+[6]运管所!D22)</f>
        <v>0</v>
      </c>
      <c r="E22" s="81">
        <f>SUM([6]交通运输局!E22+[6]公路所!E22+[6]港务所!E22+[6]执法大队!E22+[6]运管所!E22)</f>
        <v>0</v>
      </c>
    </row>
    <row r="23" s="72" customFormat="1" ht="24" customHeight="1" spans="1:5">
      <c r="A23" s="82">
        <v>30209</v>
      </c>
      <c r="B23" s="83" t="s">
        <v>132</v>
      </c>
      <c r="C23" s="81">
        <f>SUM([6]交通运输局!C23+[6]公路所!C23+[6]港务所!C23+[6]执法大队!C23+[6]运管所!C23)</f>
        <v>3.1</v>
      </c>
      <c r="D23" s="81">
        <f>SUM([6]交通运输局!D23+[6]公路所!D23+[6]港务所!D23+[6]执法大队!D23+[6]运管所!D23)</f>
        <v>0</v>
      </c>
      <c r="E23" s="81">
        <f>SUM([6]交通运输局!E23+[6]公路所!E23+[6]港务所!E23+[6]执法大队!E23+[6]运管所!E23)</f>
        <v>3.1</v>
      </c>
    </row>
    <row r="24" s="72" customFormat="1" ht="24" customHeight="1" spans="1:5">
      <c r="A24" s="82">
        <v>30211</v>
      </c>
      <c r="B24" s="83" t="s">
        <v>133</v>
      </c>
      <c r="C24" s="81">
        <f>SUM([6]交通运输局!C24+[6]公路所!C24+[6]港务所!C24+[6]执法大队!C24+[6]运管所!C24)</f>
        <v>8.79</v>
      </c>
      <c r="D24" s="81">
        <f>SUM([6]交通运输局!D24+[6]公路所!D24+[6]港务所!D24+[6]执法大队!D24+[6]运管所!D24)</f>
        <v>0</v>
      </c>
      <c r="E24" s="81">
        <f>SUM([6]交通运输局!E24+[6]公路所!E24+[6]港务所!E24+[6]执法大队!E24+[6]运管所!E24)</f>
        <v>8.79</v>
      </c>
    </row>
    <row r="25" s="72" customFormat="1" ht="24" customHeight="1" spans="1:5">
      <c r="A25" s="82">
        <v>30212</v>
      </c>
      <c r="B25" s="83" t="s">
        <v>134</v>
      </c>
      <c r="C25" s="81">
        <f>SUM([6]交通运输局!C25+[6]公路所!C25+[6]港务所!C25+[6]执法大队!C25+[6]运管所!C25)</f>
        <v>0</v>
      </c>
      <c r="D25" s="81">
        <f>SUM([6]交通运输局!D25+[6]公路所!D25+[6]港务所!D25+[6]执法大队!D25+[6]运管所!D25)</f>
        <v>0</v>
      </c>
      <c r="E25" s="81">
        <f>SUM([6]交通运输局!E25+[6]公路所!E25+[6]港务所!E25+[6]执法大队!E25+[6]运管所!E25)</f>
        <v>0</v>
      </c>
    </row>
    <row r="26" s="72" customFormat="1" ht="24" customHeight="1" spans="1:5">
      <c r="A26" s="82">
        <v>30213</v>
      </c>
      <c r="B26" s="83" t="s">
        <v>135</v>
      </c>
      <c r="C26" s="81">
        <f>SUM([6]交通运输局!C26+[6]公路所!C26+[6]港务所!C26+[6]执法大队!C26+[6]运管所!C26)</f>
        <v>47.04</v>
      </c>
      <c r="D26" s="81">
        <f>SUM([6]交通运输局!D26+[6]公路所!D26+[6]港务所!D26+[6]执法大队!D26+[6]运管所!D26)</f>
        <v>0</v>
      </c>
      <c r="E26" s="81">
        <f>SUM([6]交通运输局!E26+[6]公路所!E26+[6]港务所!E26+[6]执法大队!E26+[6]运管所!E26)</f>
        <v>47.04</v>
      </c>
    </row>
    <row r="27" s="72" customFormat="1" ht="24" customHeight="1" spans="1:5">
      <c r="A27" s="82">
        <v>30214</v>
      </c>
      <c r="B27" s="83" t="s">
        <v>136</v>
      </c>
      <c r="C27" s="81">
        <f>SUM([6]交通运输局!C27+[6]公路所!C27+[6]港务所!C27+[6]执法大队!C27+[6]运管所!C27)</f>
        <v>6.4</v>
      </c>
      <c r="D27" s="81">
        <f>SUM([6]交通运输局!D27+[6]公路所!D27+[6]港务所!D27+[6]执法大队!D27+[6]运管所!D27)</f>
        <v>0</v>
      </c>
      <c r="E27" s="81">
        <f>SUM([6]交通运输局!E27+[6]公路所!E27+[6]港务所!E27+[6]执法大队!E27+[6]运管所!E27)</f>
        <v>6.4</v>
      </c>
    </row>
    <row r="28" s="72" customFormat="1" ht="24" customHeight="1" spans="1:5">
      <c r="A28" s="82">
        <v>30215</v>
      </c>
      <c r="B28" s="83" t="s">
        <v>137</v>
      </c>
      <c r="C28" s="81">
        <f>SUM([6]交通运输局!C28+[6]公路所!C28+[6]港务所!C28+[6]执法大队!C28+[6]运管所!C28)</f>
        <v>0.6</v>
      </c>
      <c r="D28" s="81">
        <f>SUM([6]交通运输局!D28+[6]公路所!D28+[6]港务所!D28+[6]执法大队!D28+[6]运管所!D28)</f>
        <v>0</v>
      </c>
      <c r="E28" s="81">
        <f>SUM([6]交通运输局!E28+[6]公路所!E28+[6]港务所!E28+[6]执法大队!E28+[6]运管所!E28)</f>
        <v>0.6</v>
      </c>
    </row>
    <row r="29" s="72" customFormat="1" ht="24" customHeight="1" spans="1:5">
      <c r="A29" s="82">
        <v>30216</v>
      </c>
      <c r="B29" s="83" t="s">
        <v>138</v>
      </c>
      <c r="C29" s="81">
        <f>SUM([6]交通运输局!C29+[6]公路所!C29+[6]港务所!C29+[6]执法大队!C29+[6]运管所!C29)</f>
        <v>4.85</v>
      </c>
      <c r="D29" s="81">
        <f>SUM([6]交通运输局!D29+[6]公路所!D29+[6]港务所!D29+[6]执法大队!D29+[6]运管所!D29)</f>
        <v>0</v>
      </c>
      <c r="E29" s="81">
        <f>SUM([6]交通运输局!E29+[6]公路所!E29+[6]港务所!E29+[6]执法大队!E29+[6]运管所!E29)</f>
        <v>4.85</v>
      </c>
    </row>
    <row r="30" s="72" customFormat="1" ht="24" customHeight="1" spans="1:5">
      <c r="A30" s="82">
        <v>30217</v>
      </c>
      <c r="B30" s="83" t="s">
        <v>139</v>
      </c>
      <c r="C30" s="81">
        <v>22.28</v>
      </c>
      <c r="D30" s="81">
        <f>SUM([6]交通运输局!D30+[6]公路所!D30+[6]港务所!D30+[6]执法大队!D30+[6]运管所!D30)</f>
        <v>0</v>
      </c>
      <c r="E30" s="81">
        <v>22.28</v>
      </c>
    </row>
    <row r="31" s="72" customFormat="1" ht="24" customHeight="1" spans="1:5">
      <c r="A31" s="82">
        <v>30218</v>
      </c>
      <c r="B31" s="83" t="s">
        <v>140</v>
      </c>
      <c r="C31" s="81">
        <f>SUM([6]交通运输局!C31+[6]公路所!C31+[6]港务所!C31+[6]执法大队!C31+[6]运管所!C31)</f>
        <v>8.49</v>
      </c>
      <c r="D31" s="81">
        <f>SUM([6]交通运输局!D31+[6]公路所!D31+[6]港务所!D31+[6]执法大队!D31+[6]运管所!D31)</f>
        <v>0</v>
      </c>
      <c r="E31" s="81">
        <f>SUM([6]交通运输局!E31+[6]公路所!E31+[6]港务所!E31+[6]执法大队!E31+[6]运管所!E31)</f>
        <v>8.49</v>
      </c>
    </row>
    <row r="32" s="72" customFormat="1" ht="24" customHeight="1" spans="1:5">
      <c r="A32" s="82">
        <v>30220</v>
      </c>
      <c r="B32" s="83" t="s">
        <v>141</v>
      </c>
      <c r="C32" s="81">
        <v>35.54</v>
      </c>
      <c r="D32" s="81">
        <f>SUM([6]交通运输局!D32+[6]公路所!D32+[6]港务所!D32+[6]执法大队!D32+[6]运管所!D32)</f>
        <v>0</v>
      </c>
      <c r="E32" s="81">
        <v>35.54</v>
      </c>
    </row>
    <row r="33" s="72" customFormat="1" ht="24" customHeight="1" spans="1:5">
      <c r="A33" s="82">
        <v>30226</v>
      </c>
      <c r="B33" s="83" t="s">
        <v>142</v>
      </c>
      <c r="C33" s="81">
        <f>SUM([6]交通运输局!C33+[6]公路所!C33+[6]港务所!C33+[6]执法大队!C33+[6]运管所!C33)</f>
        <v>3.23</v>
      </c>
      <c r="D33" s="81">
        <f>SUM([6]交通运输局!D33+[6]公路所!D33+[6]港务所!D33+[6]执法大队!D33+[6]运管所!D33)</f>
        <v>0</v>
      </c>
      <c r="E33" s="81">
        <f>SUM([6]交通运输局!E33+[6]公路所!E33+[6]港务所!E33+[6]执法大队!E33+[6]运管所!E33)</f>
        <v>3.23</v>
      </c>
    </row>
    <row r="34" s="72" customFormat="1" ht="24" customHeight="1" spans="1:5">
      <c r="A34" s="82">
        <v>30227</v>
      </c>
      <c r="B34" s="83" t="s">
        <v>143</v>
      </c>
      <c r="C34" s="81">
        <f>SUM([6]交通运输局!C34+[6]公路所!C34+[6]港务所!C34+[6]执法大队!C34+[6]运管所!C34)</f>
        <v>0</v>
      </c>
      <c r="D34" s="81">
        <f>SUM([6]交通运输局!D34+[6]公路所!D34+[6]港务所!D34+[6]执法大队!D34+[6]运管所!D34)</f>
        <v>0</v>
      </c>
      <c r="E34" s="81">
        <f>SUM([6]交通运输局!E34+[6]公路所!E34+[6]港务所!E34+[6]执法大队!E34+[6]运管所!E34)</f>
        <v>0</v>
      </c>
    </row>
    <row r="35" s="72" customFormat="1" ht="24" customHeight="1" spans="1:5">
      <c r="A35" s="82">
        <v>30228</v>
      </c>
      <c r="B35" s="83" t="s">
        <v>144</v>
      </c>
      <c r="C35" s="81">
        <f>SUM([6]交通运输局!C35+[6]公路所!C35+[6]港务所!C35+[6]执法大队!C35+[6]运管所!C35)</f>
        <v>76.12</v>
      </c>
      <c r="D35" s="81">
        <f>SUM([6]交通运输局!D35+[6]公路所!D35+[6]港务所!D35+[6]执法大队!D35+[6]运管所!D35)</f>
        <v>0</v>
      </c>
      <c r="E35" s="81">
        <f>SUM([6]交通运输局!E35+[6]公路所!E35+[6]港务所!E35+[6]执法大队!E35+[6]运管所!E35)</f>
        <v>76.12</v>
      </c>
    </row>
    <row r="36" s="72" customFormat="1" ht="24" customHeight="1" spans="1:5">
      <c r="A36" s="82">
        <v>30229</v>
      </c>
      <c r="B36" s="83" t="s">
        <v>145</v>
      </c>
      <c r="C36" s="81">
        <f>SUM([6]交通运输局!C36+[6]公路所!C36+[6]港务所!C36+[6]执法大队!C36+[6]运管所!C36)</f>
        <v>0</v>
      </c>
      <c r="D36" s="81">
        <f>SUM([6]交通运输局!D36+[6]公路所!D36+[6]港务所!D36+[6]执法大队!D36+[6]运管所!D36)</f>
        <v>0</v>
      </c>
      <c r="E36" s="81">
        <f>SUM([6]交通运输局!E36+[6]公路所!E36+[6]港务所!E36+[6]执法大队!E36+[6]运管所!E36)</f>
        <v>0</v>
      </c>
    </row>
    <row r="37" s="72" customFormat="1" ht="24" customHeight="1" spans="1:5">
      <c r="A37" s="82">
        <v>30231</v>
      </c>
      <c r="B37" s="83" t="s">
        <v>146</v>
      </c>
      <c r="C37" s="81">
        <f>SUM([6]交通运输局!C37+[6]公路所!C37+[6]港务所!C37+[6]执法大队!C37+[6]运管所!C37)</f>
        <v>54.07</v>
      </c>
      <c r="D37" s="81">
        <f>SUM([6]交通运输局!D37+[6]公路所!D37+[6]港务所!D37+[6]执法大队!D37+[6]运管所!D37)</f>
        <v>0</v>
      </c>
      <c r="E37" s="81">
        <f>SUM([6]交通运输局!E37+[6]公路所!E37+[6]港务所!E37+[6]执法大队!E37+[6]运管所!E37)</f>
        <v>54.07</v>
      </c>
    </row>
    <row r="38" s="72" customFormat="1" ht="24" customHeight="1" spans="1:5">
      <c r="A38" s="82">
        <v>30239</v>
      </c>
      <c r="B38" s="83" t="s">
        <v>147</v>
      </c>
      <c r="C38" s="81">
        <f>SUM([6]交通运输局!C38+[6]公路所!C38+[6]港务所!C38+[6]执法大队!C38+[6]运管所!C38)</f>
        <v>34.3</v>
      </c>
      <c r="D38" s="81">
        <f>SUM([6]交通运输局!D38+[6]公路所!D38+[6]港务所!D38+[6]执法大队!D38+[6]运管所!D38)</f>
        <v>0</v>
      </c>
      <c r="E38" s="81">
        <f>SUM([6]交通运输局!E38+[6]公路所!E38+[6]港务所!E38+[6]执法大队!E38+[6]运管所!E38)</f>
        <v>34.3</v>
      </c>
    </row>
    <row r="39" s="72" customFormat="1" ht="24" customHeight="1" spans="1:5">
      <c r="A39" s="82">
        <v>30299</v>
      </c>
      <c r="B39" s="83" t="s">
        <v>148</v>
      </c>
      <c r="C39" s="81">
        <f>SUM([6]交通运输局!C39+[6]公路所!C39+[6]港务所!C39+[6]执法大队!C39+[6]运管所!C39)</f>
        <v>17.66</v>
      </c>
      <c r="D39" s="81">
        <f>SUM([6]交通运输局!D39+[6]公路所!D39+[6]港务所!D39+[6]执法大队!D39+[6]运管所!D39)</f>
        <v>0</v>
      </c>
      <c r="E39" s="81">
        <v>17.66</v>
      </c>
    </row>
    <row r="40" s="72" customFormat="1" ht="24" customHeight="1" spans="1:5">
      <c r="A40" s="82">
        <v>303</v>
      </c>
      <c r="B40" s="83" t="s">
        <v>149</v>
      </c>
      <c r="C40" s="81">
        <f>SUM([6]交通运输局!C40+[6]公路所!C40+[6]港务所!C40+[6]执法大队!C40+[6]运管所!C40)</f>
        <v>243.85</v>
      </c>
      <c r="D40" s="81">
        <f>SUM([6]交通运输局!D40+[6]公路所!D40+[6]港务所!D40+[6]执法大队!D40+[6]运管所!D40)</f>
        <v>243.85</v>
      </c>
      <c r="E40" s="81">
        <f>SUM([6]交通运输局!E40+[6]公路所!E40+[6]港务所!E40+[6]执法大队!E40+[6]运管所!E40)</f>
        <v>0</v>
      </c>
    </row>
    <row r="41" s="72" customFormat="1" ht="24" customHeight="1" spans="1:5">
      <c r="A41" s="82">
        <v>30301</v>
      </c>
      <c r="B41" s="83" t="s">
        <v>150</v>
      </c>
      <c r="C41" s="81">
        <f>SUM([6]交通运输局!C41+[6]公路所!C41+[6]港务所!C41+[6]执法大队!C41+[6]运管所!C41)</f>
        <v>0</v>
      </c>
      <c r="D41" s="81">
        <f>SUM([6]交通运输局!D41+[6]公路所!D41+[6]港务所!D41+[6]执法大队!D41+[6]运管所!D41)</f>
        <v>0</v>
      </c>
      <c r="E41" s="81">
        <f>SUM([6]交通运输局!E41+[6]公路所!E41+[6]港务所!E41+[6]执法大队!E41+[6]运管所!E41)</f>
        <v>0</v>
      </c>
    </row>
    <row r="42" s="72" customFormat="1" ht="24" customHeight="1" spans="1:5">
      <c r="A42" s="82">
        <v>30302</v>
      </c>
      <c r="B42" s="83" t="s">
        <v>151</v>
      </c>
      <c r="C42" s="81">
        <f>SUM([6]交通运输局!C42+[6]公路所!C42+[6]港务所!C42+[6]执法大队!C42+[6]运管所!C42)</f>
        <v>78.6</v>
      </c>
      <c r="D42" s="81">
        <f>SUM([6]交通运输局!D42+[6]公路所!D42+[6]港务所!D42+[6]执法大队!D42+[6]运管所!D42)</f>
        <v>78.6</v>
      </c>
      <c r="E42" s="81">
        <f>SUM([6]交通运输局!E42+[6]公路所!E42+[6]港务所!E42+[6]执法大队!E42+[6]运管所!E42)</f>
        <v>0</v>
      </c>
    </row>
    <row r="43" s="72" customFormat="1" ht="24" customHeight="1" spans="1:5">
      <c r="A43" s="82">
        <v>30304</v>
      </c>
      <c r="B43" s="83" t="s">
        <v>152</v>
      </c>
      <c r="C43" s="81">
        <f>SUM([6]交通运输局!C43+[6]公路所!C43+[6]港务所!C43+[6]执法大队!C43+[6]运管所!C43)</f>
        <v>2.8</v>
      </c>
      <c r="D43" s="81">
        <f>SUM([6]交通运输局!D43+[6]公路所!D43+[6]港务所!D43+[6]执法大队!D43+[6]运管所!D43)</f>
        <v>2.8</v>
      </c>
      <c r="E43" s="81">
        <f>SUM([6]交通运输局!E43+[6]公路所!E43+[6]港务所!E43+[6]执法大队!E43+[6]运管所!E43)</f>
        <v>0</v>
      </c>
    </row>
    <row r="44" s="72" customFormat="1" ht="24" customHeight="1" spans="1:5">
      <c r="A44" s="82">
        <v>30305</v>
      </c>
      <c r="B44" s="83" t="s">
        <v>153</v>
      </c>
      <c r="C44" s="81">
        <f>SUM([6]交通运输局!C44+[6]公路所!C44+[6]港务所!C44+[6]执法大队!C44+[6]运管所!C44)</f>
        <v>12.56</v>
      </c>
      <c r="D44" s="81">
        <f>SUM([6]交通运输局!D44+[6]公路所!D44+[6]港务所!D44+[6]执法大队!D44+[6]运管所!D44)</f>
        <v>12.56</v>
      </c>
      <c r="E44" s="81">
        <f>SUM([6]交通运输局!E44+[6]公路所!E44+[6]港务所!E44+[6]执法大队!E44+[6]运管所!E44)</f>
        <v>0</v>
      </c>
    </row>
    <row r="45" s="72" customFormat="1" ht="24" customHeight="1" spans="1:5">
      <c r="A45" s="82">
        <v>30307</v>
      </c>
      <c r="B45" s="83" t="s">
        <v>154</v>
      </c>
      <c r="C45" s="81">
        <f>SUM([6]交通运输局!C45+[6]公路所!C45+[6]港务所!C45+[6]执法大队!C45+[6]运管所!C45)</f>
        <v>2.67</v>
      </c>
      <c r="D45" s="81">
        <f>SUM([6]交通运输局!D45+[6]公路所!D45+[6]港务所!D45+[6]执法大队!D45+[6]运管所!D45)</f>
        <v>2.67</v>
      </c>
      <c r="E45" s="81">
        <f>SUM([6]交通运输局!E45+[6]公路所!E45+[6]港务所!E45+[6]执法大队!E45+[6]运管所!E45)</f>
        <v>0</v>
      </c>
    </row>
    <row r="46" s="72" customFormat="1" ht="24" customHeight="1" spans="1:5">
      <c r="A46" s="82">
        <v>30309</v>
      </c>
      <c r="B46" s="83" t="s">
        <v>155</v>
      </c>
      <c r="C46" s="81">
        <f>SUM([6]交通运输局!C46+[6]公路所!C46+[6]港务所!C46+[6]执法大队!C46+[6]运管所!C46)</f>
        <v>9.86</v>
      </c>
      <c r="D46" s="81">
        <f>SUM([6]交通运输局!D46+[6]公路所!D46+[6]港务所!D46+[6]执法大队!D46+[6]运管所!D46)</f>
        <v>9.86</v>
      </c>
      <c r="E46" s="81">
        <f>SUM([6]交通运输局!E46+[6]公路所!E46+[6]港务所!E46+[6]执法大队!E46+[6]运管所!E46)</f>
        <v>0</v>
      </c>
    </row>
    <row r="47" s="72" customFormat="1" ht="24" customHeight="1" spans="1:5">
      <c r="A47" s="82">
        <v>30311</v>
      </c>
      <c r="B47" s="83" t="s">
        <v>156</v>
      </c>
      <c r="C47" s="81">
        <f>SUM([6]交通运输局!C47+[6]公路所!C47+[6]港务所!C47+[6]执法大队!C47+[6]运管所!C47)</f>
        <v>130.49</v>
      </c>
      <c r="D47" s="81">
        <f>SUM([6]交通运输局!D47+[6]公路所!D47+[6]港务所!D47+[6]执法大队!D47+[6]运管所!D47)</f>
        <v>130.49</v>
      </c>
      <c r="E47" s="81">
        <f>SUM([6]交通运输局!E47+[6]公路所!E47+[6]港务所!E47+[6]执法大队!E47+[6]运管所!E47)</f>
        <v>0</v>
      </c>
    </row>
    <row r="48" s="72" customFormat="1" ht="24" customHeight="1" spans="1:5">
      <c r="A48" s="82">
        <v>30399</v>
      </c>
      <c r="B48" s="83" t="s">
        <v>157</v>
      </c>
      <c r="C48" s="81">
        <f>SUM([6]交通运输局!C48+[6]公路所!C48+[6]港务所!C48+[6]执法大队!C48+[6]运管所!C48)</f>
        <v>6.87</v>
      </c>
      <c r="D48" s="81">
        <f>SUM([6]交通运输局!D48+[6]公路所!D48+[6]港务所!D48+[6]执法大队!D48+[6]运管所!D48)</f>
        <v>6.87</v>
      </c>
      <c r="E48" s="81">
        <f>SUM([6]交通运输局!E48+[6]公路所!E48+[6]港务所!E48+[6]执法大队!E48+[6]运管所!E48)</f>
        <v>0</v>
      </c>
    </row>
    <row r="49" s="72" customFormat="1" ht="24" customHeight="1" spans="1:5">
      <c r="A49" s="82">
        <v>310</v>
      </c>
      <c r="B49" s="83" t="s">
        <v>158</v>
      </c>
      <c r="C49" s="81">
        <f>SUM([6]交通运输局!C49+[6]公路所!C49+[6]港务所!C49+[6]执法大队!C49+[6]运管所!C49)</f>
        <v>10.89</v>
      </c>
      <c r="D49" s="81">
        <f>SUM([6]交通运输局!D49+[6]公路所!D49+[6]港务所!D49+[6]执法大队!D49+[6]运管所!D49)</f>
        <v>0</v>
      </c>
      <c r="E49" s="81">
        <f>SUM([6]交通运输局!E49+[6]公路所!E49+[6]港务所!E49+[6]执法大队!E49+[6]运管所!E49)</f>
        <v>10.89</v>
      </c>
    </row>
    <row r="50" s="72" customFormat="1" ht="24" customHeight="1" spans="1:5">
      <c r="A50" s="82">
        <v>31099</v>
      </c>
      <c r="B50" s="83" t="s">
        <v>159</v>
      </c>
      <c r="C50" s="81">
        <f>SUM([6]交通运输局!C50+[6]公路所!C50+[6]港务所!C50+[6]执法大队!C50+[6]运管所!C50)</f>
        <v>10.89</v>
      </c>
      <c r="D50" s="81">
        <f>SUM([6]交通运输局!D50+[6]公路所!D50+[6]港务所!D50+[6]执法大队!D50+[6]运管所!D50)</f>
        <v>0</v>
      </c>
      <c r="E50" s="81">
        <f>SUM([6]交通运输局!E50+[6]公路所!E50+[6]港务所!E50+[6]执法大队!E50+[6]运管所!E50)</f>
        <v>10.89</v>
      </c>
    </row>
  </sheetData>
  <mergeCells count="4">
    <mergeCell ref="A1:E1"/>
    <mergeCell ref="A4:B4"/>
    <mergeCell ref="C4:E4"/>
    <mergeCell ref="A6:B6"/>
  </mergeCells>
  <pageMargins left="0.75" right="0.75" top="1" bottom="1" header="0.511805555555556" footer="0.511805555555556"/>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D20"/>
  <sheetViews>
    <sheetView workbookViewId="0">
      <selection activeCell="D19" sqref="D19"/>
    </sheetView>
  </sheetViews>
  <sheetFormatPr defaultColWidth="28" defaultRowHeight="51" customHeight="1"/>
  <cols>
    <col min="1" max="1" width="28" style="5" customWidth="1"/>
    <col min="2" max="2" width="15.125" style="5" customWidth="1"/>
    <col min="3" max="3" width="37.5" style="5" customWidth="1"/>
    <col min="4" max="16383" width="28" style="5" customWidth="1"/>
    <col min="16384" max="16384" width="28" style="5"/>
  </cols>
  <sheetData>
    <row r="1" customHeight="1" spans="1:238">
      <c r="A1" s="51" t="s">
        <v>160</v>
      </c>
      <c r="B1" s="51"/>
      <c r="C1" s="52"/>
      <c r="D1" s="52"/>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P1" s="53"/>
      <c r="CQ1" s="53"/>
      <c r="CR1" s="53"/>
      <c r="CS1" s="53"/>
      <c r="CT1" s="53"/>
      <c r="CU1" s="53"/>
      <c r="CV1" s="53"/>
      <c r="CW1" s="53"/>
      <c r="CX1" s="53"/>
      <c r="CY1" s="53"/>
      <c r="CZ1" s="53"/>
      <c r="DA1" s="53"/>
      <c r="DB1" s="53"/>
      <c r="DC1" s="53"/>
      <c r="DD1" s="53"/>
      <c r="DE1" s="53"/>
      <c r="DF1" s="53"/>
      <c r="DG1" s="53"/>
      <c r="DH1" s="53"/>
      <c r="DI1" s="53"/>
      <c r="DJ1" s="53"/>
      <c r="DK1" s="53"/>
      <c r="DL1" s="53"/>
      <c r="DM1" s="53"/>
      <c r="DN1" s="53"/>
      <c r="DO1" s="53"/>
      <c r="DP1" s="53"/>
      <c r="DQ1" s="53"/>
      <c r="DR1" s="53"/>
      <c r="DS1" s="53"/>
      <c r="DT1" s="53"/>
      <c r="DU1" s="53"/>
      <c r="DV1" s="53"/>
      <c r="DW1" s="53"/>
      <c r="DX1" s="53"/>
      <c r="DY1" s="53"/>
      <c r="DZ1" s="53"/>
      <c r="EA1" s="53"/>
      <c r="EB1" s="53"/>
      <c r="EC1" s="53"/>
      <c r="ED1" s="53"/>
      <c r="EE1" s="53"/>
      <c r="EF1" s="53"/>
      <c r="EG1" s="53"/>
      <c r="EH1" s="53"/>
      <c r="EI1" s="53"/>
      <c r="EJ1" s="53"/>
      <c r="EK1" s="53"/>
      <c r="EL1" s="53"/>
      <c r="EM1" s="53"/>
      <c r="EN1" s="53"/>
      <c r="EO1" s="53"/>
      <c r="EP1" s="53"/>
      <c r="EQ1" s="53"/>
      <c r="ER1" s="53"/>
      <c r="ES1" s="53"/>
      <c r="ET1" s="53"/>
      <c r="EU1" s="53"/>
      <c r="EV1" s="53"/>
      <c r="EW1" s="53"/>
      <c r="EX1" s="53"/>
      <c r="EY1" s="53"/>
      <c r="EZ1" s="53"/>
      <c r="FA1" s="53"/>
      <c r="FB1" s="53"/>
      <c r="FC1" s="53"/>
      <c r="FD1" s="53"/>
      <c r="FE1" s="53"/>
      <c r="FF1" s="53"/>
      <c r="FG1" s="53"/>
      <c r="FH1" s="53"/>
      <c r="FI1" s="53"/>
      <c r="FJ1" s="53"/>
      <c r="FK1" s="53"/>
      <c r="FL1" s="53"/>
      <c r="FM1" s="53"/>
      <c r="FN1" s="53"/>
      <c r="FO1" s="53"/>
      <c r="FP1" s="53"/>
      <c r="FQ1" s="53"/>
      <c r="FR1" s="53"/>
      <c r="FS1" s="53"/>
      <c r="FT1" s="53"/>
      <c r="FU1" s="53"/>
      <c r="FV1" s="53"/>
      <c r="FW1" s="53"/>
      <c r="FX1" s="53"/>
      <c r="FY1" s="53"/>
      <c r="FZ1" s="53"/>
      <c r="GA1" s="53"/>
      <c r="GB1" s="53"/>
      <c r="GC1" s="53"/>
      <c r="GD1" s="53"/>
      <c r="GE1" s="53"/>
      <c r="GF1" s="53"/>
      <c r="GG1" s="53"/>
      <c r="GH1" s="53"/>
      <c r="GI1" s="53"/>
      <c r="GJ1" s="53"/>
      <c r="GK1" s="53"/>
      <c r="GL1" s="53"/>
      <c r="GM1" s="53"/>
      <c r="GN1" s="53"/>
      <c r="GO1" s="53"/>
      <c r="GP1" s="53"/>
      <c r="GQ1" s="53"/>
      <c r="GR1" s="53"/>
      <c r="GS1" s="53"/>
      <c r="GT1" s="53"/>
      <c r="GU1" s="53"/>
      <c r="GV1" s="53"/>
      <c r="GW1" s="53"/>
      <c r="GX1" s="53"/>
      <c r="GY1" s="53"/>
      <c r="GZ1" s="53"/>
      <c r="HA1" s="53"/>
      <c r="HB1" s="53"/>
      <c r="HC1" s="53"/>
      <c r="HD1" s="53"/>
      <c r="HE1" s="53"/>
      <c r="HF1" s="53"/>
      <c r="HG1" s="53"/>
      <c r="HH1" s="53"/>
      <c r="HI1" s="53"/>
      <c r="HJ1" s="53"/>
      <c r="HK1" s="53"/>
      <c r="HL1" s="53"/>
      <c r="HM1" s="53"/>
      <c r="HN1" s="53"/>
      <c r="HO1" s="53"/>
      <c r="HP1" s="53"/>
      <c r="HQ1" s="53"/>
      <c r="HR1" s="53"/>
      <c r="HS1" s="53"/>
      <c r="HT1" s="53"/>
      <c r="HU1" s="53"/>
      <c r="HV1" s="53"/>
      <c r="HW1" s="53"/>
      <c r="HX1" s="53"/>
      <c r="HY1" s="53"/>
      <c r="HZ1" s="53"/>
      <c r="IA1" s="53"/>
      <c r="IB1" s="53"/>
      <c r="IC1" s="53"/>
      <c r="ID1" s="53"/>
    </row>
    <row r="2" ht="33" customHeight="1" spans="1:238">
      <c r="A2" s="54"/>
      <c r="C2" s="55" t="s">
        <v>161</v>
      </c>
      <c r="D2" s="56"/>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53"/>
      <c r="DV2" s="53"/>
      <c r="DW2" s="53"/>
      <c r="DX2" s="53"/>
      <c r="DY2" s="53"/>
      <c r="DZ2" s="53"/>
      <c r="EA2" s="53"/>
      <c r="EB2" s="53"/>
      <c r="EC2" s="53"/>
      <c r="ED2" s="53"/>
      <c r="EE2" s="53"/>
      <c r="EF2" s="53"/>
      <c r="EG2" s="53"/>
      <c r="EH2" s="53"/>
      <c r="EI2" s="53"/>
      <c r="EJ2" s="53"/>
      <c r="EK2" s="53"/>
      <c r="EL2" s="53"/>
      <c r="EM2" s="53"/>
      <c r="EN2" s="53"/>
      <c r="EO2" s="53"/>
      <c r="EP2" s="53"/>
      <c r="EQ2" s="53"/>
      <c r="ER2" s="53"/>
      <c r="ES2" s="53"/>
      <c r="ET2" s="53"/>
      <c r="EU2" s="53"/>
      <c r="EV2" s="53"/>
      <c r="EW2" s="53"/>
      <c r="EX2" s="53"/>
      <c r="EY2" s="53"/>
      <c r="EZ2" s="53"/>
      <c r="FA2" s="53"/>
      <c r="FB2" s="53"/>
      <c r="FC2" s="53"/>
      <c r="FD2" s="53"/>
      <c r="FE2" s="53"/>
      <c r="FF2" s="53"/>
      <c r="FG2" s="53"/>
      <c r="FH2" s="53"/>
      <c r="FI2" s="53"/>
      <c r="FJ2" s="53"/>
      <c r="FK2" s="53"/>
      <c r="FL2" s="53"/>
      <c r="FM2" s="53"/>
      <c r="FN2" s="53"/>
      <c r="FO2" s="53"/>
      <c r="FP2" s="53"/>
      <c r="FQ2" s="53"/>
      <c r="FR2" s="53"/>
      <c r="FS2" s="53"/>
      <c r="FT2" s="53"/>
      <c r="FU2" s="53"/>
      <c r="FV2" s="53"/>
      <c r="FW2" s="53"/>
      <c r="FX2" s="53"/>
      <c r="FY2" s="53"/>
      <c r="FZ2" s="53"/>
      <c r="GA2" s="53"/>
      <c r="GB2" s="53"/>
      <c r="GC2" s="53"/>
      <c r="GD2" s="53"/>
      <c r="GE2" s="53"/>
      <c r="GF2" s="53"/>
      <c r="GG2" s="53"/>
      <c r="GH2" s="53"/>
      <c r="GI2" s="53"/>
      <c r="GJ2" s="53"/>
      <c r="GK2" s="53"/>
      <c r="GL2" s="53"/>
      <c r="GM2" s="53"/>
      <c r="GN2" s="53"/>
      <c r="GO2" s="53"/>
      <c r="GP2" s="53"/>
      <c r="GQ2" s="53"/>
      <c r="GR2" s="53"/>
      <c r="GS2" s="53"/>
      <c r="GT2" s="53"/>
      <c r="GU2" s="53"/>
      <c r="GV2" s="53"/>
      <c r="GW2" s="53"/>
      <c r="GX2" s="53"/>
      <c r="GY2" s="53"/>
      <c r="GZ2" s="53"/>
      <c r="HA2" s="53"/>
      <c r="HB2" s="53"/>
      <c r="HC2" s="53"/>
      <c r="HD2" s="53"/>
      <c r="HE2" s="53"/>
      <c r="HF2" s="53"/>
      <c r="HG2" s="53"/>
      <c r="HH2" s="53"/>
      <c r="HI2" s="53"/>
      <c r="HJ2" s="53"/>
      <c r="HK2" s="53"/>
      <c r="HL2" s="53"/>
      <c r="HM2" s="53"/>
      <c r="HN2" s="53"/>
      <c r="HO2" s="53"/>
      <c r="HP2" s="53"/>
      <c r="HQ2" s="53"/>
      <c r="HR2" s="53"/>
      <c r="HS2" s="53"/>
      <c r="HT2" s="53"/>
      <c r="HU2" s="53"/>
      <c r="HV2" s="53"/>
      <c r="HW2" s="53"/>
      <c r="HX2" s="53"/>
      <c r="HY2" s="53"/>
      <c r="HZ2" s="53"/>
      <c r="IA2" s="53"/>
      <c r="IB2" s="53"/>
      <c r="IC2" s="53"/>
      <c r="ID2" s="53"/>
    </row>
    <row r="3" ht="35.1" customHeight="1" spans="1:238">
      <c r="A3" s="57" t="s">
        <v>162</v>
      </c>
      <c r="C3" s="55" t="s">
        <v>163</v>
      </c>
      <c r="D3" s="58"/>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3"/>
      <c r="DS3" s="53"/>
      <c r="DT3" s="53"/>
      <c r="DU3" s="53"/>
      <c r="DV3" s="53"/>
      <c r="DW3" s="53"/>
      <c r="DX3" s="53"/>
      <c r="DY3" s="53"/>
      <c r="DZ3" s="53"/>
      <c r="EA3" s="53"/>
      <c r="EB3" s="53"/>
      <c r="EC3" s="53"/>
      <c r="ED3" s="53"/>
      <c r="EE3" s="53"/>
      <c r="EF3" s="53"/>
      <c r="EG3" s="53"/>
      <c r="EH3" s="53"/>
      <c r="EI3" s="53"/>
      <c r="EJ3" s="53"/>
      <c r="EK3" s="53"/>
      <c r="EL3" s="53"/>
      <c r="EM3" s="53"/>
      <c r="EN3" s="53"/>
      <c r="EO3" s="53"/>
      <c r="EP3" s="53"/>
      <c r="EQ3" s="53"/>
      <c r="ER3" s="53"/>
      <c r="ES3" s="53"/>
      <c r="ET3" s="53"/>
      <c r="EU3" s="53"/>
      <c r="EV3" s="53"/>
      <c r="EW3" s="53"/>
      <c r="EX3" s="53"/>
      <c r="EY3" s="53"/>
      <c r="EZ3" s="53"/>
      <c r="FA3" s="53"/>
      <c r="FB3" s="53"/>
      <c r="FC3" s="53"/>
      <c r="FD3" s="53"/>
      <c r="FE3" s="53"/>
      <c r="FF3" s="53"/>
      <c r="FG3" s="53"/>
      <c r="FH3" s="53"/>
      <c r="FI3" s="53"/>
      <c r="FJ3" s="53"/>
      <c r="FK3" s="53"/>
      <c r="FL3" s="53"/>
      <c r="FM3" s="53"/>
      <c r="FN3" s="53"/>
      <c r="FO3" s="53"/>
      <c r="FP3" s="53"/>
      <c r="FQ3" s="53"/>
      <c r="FR3" s="53"/>
      <c r="FS3" s="53"/>
      <c r="FT3" s="53"/>
      <c r="FU3" s="53"/>
      <c r="FV3" s="53"/>
      <c r="FW3" s="53"/>
      <c r="FX3" s="53"/>
      <c r="FY3" s="53"/>
      <c r="FZ3" s="53"/>
      <c r="GA3" s="53"/>
      <c r="GB3" s="53"/>
      <c r="GC3" s="53"/>
      <c r="GD3" s="53"/>
      <c r="GE3" s="53"/>
      <c r="GF3" s="53"/>
      <c r="GG3" s="53"/>
      <c r="GH3" s="53"/>
      <c r="GI3" s="53"/>
      <c r="GJ3" s="53"/>
      <c r="GK3" s="53"/>
      <c r="GL3" s="53"/>
      <c r="GM3" s="53"/>
      <c r="GN3" s="53"/>
      <c r="GO3" s="53"/>
      <c r="GP3" s="53"/>
      <c r="GQ3" s="53"/>
      <c r="GR3" s="53"/>
      <c r="GS3" s="53"/>
      <c r="GT3" s="53"/>
      <c r="GU3" s="53"/>
      <c r="GV3" s="53"/>
      <c r="GW3" s="53"/>
      <c r="GX3" s="53"/>
      <c r="GY3" s="53"/>
      <c r="GZ3" s="53"/>
      <c r="HA3" s="53"/>
      <c r="HB3" s="53"/>
      <c r="HC3" s="53"/>
      <c r="HD3" s="53"/>
      <c r="HE3" s="53"/>
      <c r="HF3" s="53"/>
      <c r="HG3" s="53"/>
      <c r="HH3" s="53"/>
      <c r="HI3" s="53"/>
      <c r="HJ3" s="53"/>
      <c r="HK3" s="53"/>
      <c r="HL3" s="53"/>
      <c r="HM3" s="53"/>
      <c r="HN3" s="53"/>
      <c r="HO3" s="53"/>
      <c r="HP3" s="53"/>
      <c r="HQ3" s="53"/>
      <c r="HR3" s="53"/>
      <c r="HS3" s="53"/>
      <c r="HT3" s="53"/>
      <c r="HU3" s="53"/>
      <c r="HV3" s="53"/>
      <c r="HW3" s="53"/>
      <c r="HX3" s="53"/>
      <c r="HY3" s="53"/>
      <c r="HZ3" s="53"/>
      <c r="IA3" s="53"/>
      <c r="IB3" s="53"/>
      <c r="IC3" s="53"/>
      <c r="ID3" s="53"/>
    </row>
    <row r="4" ht="30.95" customHeight="1" spans="1:238">
      <c r="A4" s="59" t="s">
        <v>164</v>
      </c>
      <c r="B4" s="60" t="s">
        <v>8</v>
      </c>
      <c r="C4" s="61" t="s">
        <v>165</v>
      </c>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row>
    <row r="5" ht="23.1" customHeight="1" spans="1:238">
      <c r="A5" s="63" t="s">
        <v>166</v>
      </c>
      <c r="B5" s="64">
        <f>B6+B7+B10</f>
        <v>76.35</v>
      </c>
      <c r="C5" s="65"/>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62"/>
      <c r="DS5" s="62"/>
      <c r="DT5" s="62"/>
      <c r="DU5" s="62"/>
      <c r="DV5" s="62"/>
      <c r="DW5" s="62"/>
      <c r="DX5" s="62"/>
      <c r="DY5" s="62"/>
      <c r="DZ5" s="62"/>
      <c r="EA5" s="62"/>
      <c r="EB5" s="62"/>
      <c r="EC5" s="62"/>
      <c r="ED5" s="62"/>
      <c r="EE5" s="62"/>
      <c r="EF5" s="62"/>
      <c r="EG5" s="62"/>
      <c r="EH5" s="62"/>
      <c r="EI5" s="62"/>
      <c r="EJ5" s="62"/>
      <c r="EK5" s="62"/>
      <c r="EL5" s="62"/>
      <c r="EM5" s="62"/>
      <c r="EN5" s="62"/>
      <c r="EO5" s="62"/>
      <c r="EP5" s="62"/>
      <c r="EQ5" s="62"/>
      <c r="ER5" s="62"/>
      <c r="ES5" s="62"/>
      <c r="ET5" s="62"/>
      <c r="EU5" s="62"/>
      <c r="EV5" s="62"/>
      <c r="EW5" s="62"/>
      <c r="EX5" s="62"/>
      <c r="EY5" s="62"/>
      <c r="EZ5" s="62"/>
      <c r="FA5" s="62"/>
      <c r="FB5" s="62"/>
      <c r="FC5" s="62"/>
      <c r="FD5" s="62"/>
      <c r="FE5" s="62"/>
      <c r="FF5" s="62"/>
      <c r="FG5" s="62"/>
      <c r="FH5" s="62"/>
      <c r="FI5" s="62"/>
      <c r="FJ5" s="62"/>
      <c r="FK5" s="62"/>
      <c r="FL5" s="62"/>
      <c r="FM5" s="62"/>
      <c r="FN5" s="62"/>
      <c r="FO5" s="62"/>
      <c r="FP5" s="62"/>
      <c r="FQ5" s="62"/>
      <c r="FR5" s="62"/>
      <c r="FS5" s="62"/>
      <c r="FT5" s="62"/>
      <c r="FU5" s="62"/>
      <c r="FV5" s="62"/>
      <c r="FW5" s="62"/>
      <c r="FX5" s="62"/>
      <c r="FY5" s="62"/>
      <c r="FZ5" s="62"/>
      <c r="GA5" s="62"/>
      <c r="GB5" s="62"/>
      <c r="GC5" s="62"/>
      <c r="GD5" s="62"/>
      <c r="GE5" s="62"/>
      <c r="GF5" s="62"/>
      <c r="GG5" s="62"/>
      <c r="GH5" s="62"/>
      <c r="GI5" s="62"/>
      <c r="GJ5" s="62"/>
      <c r="GK5" s="62"/>
      <c r="GL5" s="62"/>
      <c r="GM5" s="62"/>
      <c r="GN5" s="62"/>
      <c r="GO5" s="62"/>
      <c r="GP5" s="62"/>
      <c r="GQ5" s="62"/>
      <c r="GR5" s="62"/>
      <c r="GS5" s="62"/>
      <c r="GT5" s="62"/>
      <c r="GU5" s="62"/>
      <c r="GV5" s="62"/>
      <c r="GW5" s="62"/>
      <c r="GX5" s="62"/>
      <c r="GY5" s="62"/>
      <c r="GZ5" s="62"/>
      <c r="HA5" s="62"/>
      <c r="HB5" s="62"/>
      <c r="HC5" s="62"/>
      <c r="HD5" s="62"/>
      <c r="HE5" s="62"/>
      <c r="HF5" s="62"/>
      <c r="HG5" s="62"/>
      <c r="HH5" s="62"/>
      <c r="HI5" s="62"/>
      <c r="HJ5" s="62"/>
      <c r="HK5" s="62"/>
      <c r="HL5" s="62"/>
      <c r="HM5" s="62"/>
      <c r="HN5" s="62"/>
      <c r="HO5" s="62"/>
      <c r="HP5" s="62"/>
      <c r="HQ5" s="62"/>
      <c r="HR5" s="62"/>
      <c r="HS5" s="62"/>
      <c r="HT5" s="62"/>
      <c r="HU5" s="62"/>
      <c r="HV5" s="62"/>
      <c r="HW5" s="62"/>
      <c r="HX5" s="62"/>
      <c r="HY5" s="62"/>
      <c r="HZ5" s="62"/>
      <c r="IA5" s="62"/>
      <c r="IB5" s="62"/>
      <c r="IC5" s="62"/>
      <c r="ID5" s="62"/>
    </row>
    <row r="6" ht="23.1" customHeight="1" spans="1:238">
      <c r="A6" s="63" t="s">
        <v>167</v>
      </c>
      <c r="B6" s="64">
        <f>SUM([7]交通运输局!C7+[7]公路所!C7+[7]港务所!C7+[7]执法大队!C7+[7]运管所!C7)</f>
        <v>0</v>
      </c>
      <c r="C6" s="65"/>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62"/>
      <c r="GZ6" s="62"/>
      <c r="HA6" s="62"/>
      <c r="HB6" s="62"/>
      <c r="HC6" s="62"/>
      <c r="HD6" s="62"/>
      <c r="HE6" s="62"/>
      <c r="HF6" s="62"/>
      <c r="HG6" s="62"/>
      <c r="HH6" s="62"/>
      <c r="HI6" s="62"/>
      <c r="HJ6" s="62"/>
      <c r="HK6" s="62"/>
      <c r="HL6" s="62"/>
      <c r="HM6" s="62"/>
      <c r="HN6" s="62"/>
      <c r="HO6" s="62"/>
      <c r="HP6" s="62"/>
      <c r="HQ6" s="62"/>
      <c r="HR6" s="62"/>
      <c r="HS6" s="62"/>
      <c r="HT6" s="62"/>
      <c r="HU6" s="62"/>
      <c r="HV6" s="62"/>
      <c r="HW6" s="62"/>
      <c r="HX6" s="62"/>
      <c r="HY6" s="62"/>
      <c r="HZ6" s="62"/>
      <c r="IA6" s="62"/>
      <c r="IB6" s="62"/>
      <c r="IC6" s="62"/>
      <c r="ID6" s="62"/>
    </row>
    <row r="7" ht="23.1" customHeight="1" spans="1:238">
      <c r="A7" s="63" t="s">
        <v>168</v>
      </c>
      <c r="B7" s="64">
        <v>54.07</v>
      </c>
      <c r="C7" s="65" t="s">
        <v>169</v>
      </c>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2"/>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2"/>
      <c r="EZ7" s="62"/>
      <c r="FA7" s="62"/>
      <c r="FB7" s="62"/>
      <c r="FC7" s="62"/>
      <c r="FD7" s="62"/>
      <c r="FE7" s="62"/>
      <c r="FF7" s="62"/>
      <c r="FG7" s="62"/>
      <c r="FH7" s="62"/>
      <c r="FI7" s="62"/>
      <c r="FJ7" s="62"/>
      <c r="FK7" s="62"/>
      <c r="FL7" s="62"/>
      <c r="FM7" s="62"/>
      <c r="FN7" s="62"/>
      <c r="FO7" s="62"/>
      <c r="FP7" s="62"/>
      <c r="FQ7" s="62"/>
      <c r="FR7" s="62"/>
      <c r="FS7" s="62"/>
      <c r="FT7" s="62"/>
      <c r="FU7" s="62"/>
      <c r="FV7" s="62"/>
      <c r="FW7" s="62"/>
      <c r="FX7" s="62"/>
      <c r="FY7" s="62"/>
      <c r="FZ7" s="62"/>
      <c r="GA7" s="62"/>
      <c r="GB7" s="62"/>
      <c r="GC7" s="62"/>
      <c r="GD7" s="62"/>
      <c r="GE7" s="62"/>
      <c r="GF7" s="62"/>
      <c r="GG7" s="62"/>
      <c r="GH7" s="62"/>
      <c r="GI7" s="62"/>
      <c r="GJ7" s="62"/>
      <c r="GK7" s="62"/>
      <c r="GL7" s="62"/>
      <c r="GM7" s="62"/>
      <c r="GN7" s="62"/>
      <c r="GO7" s="62"/>
      <c r="GP7" s="62"/>
      <c r="GQ7" s="62"/>
      <c r="GR7" s="62"/>
      <c r="GS7" s="62"/>
      <c r="GT7" s="62"/>
      <c r="GU7" s="62"/>
      <c r="GV7" s="62"/>
      <c r="GW7" s="62"/>
      <c r="GX7" s="62"/>
      <c r="GY7" s="62"/>
      <c r="GZ7" s="62"/>
      <c r="HA7" s="62"/>
      <c r="HB7" s="62"/>
      <c r="HC7" s="62"/>
      <c r="HD7" s="62"/>
      <c r="HE7" s="62"/>
      <c r="HF7" s="62"/>
      <c r="HG7" s="62"/>
      <c r="HH7" s="62"/>
      <c r="HI7" s="62"/>
      <c r="HJ7" s="62"/>
      <c r="HK7" s="62"/>
      <c r="HL7" s="62"/>
      <c r="HM7" s="62"/>
      <c r="HN7" s="62"/>
      <c r="HO7" s="62"/>
      <c r="HP7" s="62"/>
      <c r="HQ7" s="62"/>
      <c r="HR7" s="62"/>
      <c r="HS7" s="62"/>
      <c r="HT7" s="62"/>
      <c r="HU7" s="62"/>
      <c r="HV7" s="62"/>
      <c r="HW7" s="62"/>
      <c r="HX7" s="62"/>
      <c r="HY7" s="62"/>
      <c r="HZ7" s="62"/>
      <c r="IA7" s="62"/>
      <c r="IB7" s="62"/>
      <c r="IC7" s="62"/>
      <c r="ID7" s="62"/>
    </row>
    <row r="8" ht="23.1" customHeight="1" spans="1:238">
      <c r="A8" s="63" t="s">
        <v>170</v>
      </c>
      <c r="B8" s="64">
        <f>SUM([7]交通运输局!C9+[7]公路所!C9+[7]港务所!C9+[7]执法大队!C9+[7]运管所!C9)</f>
        <v>0</v>
      </c>
      <c r="C8" s="65"/>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2"/>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2"/>
      <c r="EZ8" s="62"/>
      <c r="FA8" s="62"/>
      <c r="FB8" s="62"/>
      <c r="FC8" s="62"/>
      <c r="FD8" s="62"/>
      <c r="FE8" s="62"/>
      <c r="FF8" s="62"/>
      <c r="FG8" s="62"/>
      <c r="FH8" s="62"/>
      <c r="FI8" s="62"/>
      <c r="FJ8" s="62"/>
      <c r="FK8" s="62"/>
      <c r="FL8" s="62"/>
      <c r="FM8" s="62"/>
      <c r="FN8" s="62"/>
      <c r="FO8" s="62"/>
      <c r="FP8" s="62"/>
      <c r="FQ8" s="62"/>
      <c r="FR8" s="62"/>
      <c r="FS8" s="62"/>
      <c r="FT8" s="62"/>
      <c r="FU8" s="62"/>
      <c r="FV8" s="62"/>
      <c r="FW8" s="62"/>
      <c r="FX8" s="62"/>
      <c r="FY8" s="62"/>
      <c r="FZ8" s="62"/>
      <c r="GA8" s="62"/>
      <c r="GB8" s="62"/>
      <c r="GC8" s="62"/>
      <c r="GD8" s="62"/>
      <c r="GE8" s="62"/>
      <c r="GF8" s="62"/>
      <c r="GG8" s="62"/>
      <c r="GH8" s="62"/>
      <c r="GI8" s="62"/>
      <c r="GJ8" s="62"/>
      <c r="GK8" s="62"/>
      <c r="GL8" s="62"/>
      <c r="GM8" s="62"/>
      <c r="GN8" s="62"/>
      <c r="GO8" s="62"/>
      <c r="GP8" s="62"/>
      <c r="GQ8" s="62"/>
      <c r="GR8" s="62"/>
      <c r="GS8" s="62"/>
      <c r="GT8" s="62"/>
      <c r="GU8" s="62"/>
      <c r="GV8" s="62"/>
      <c r="GW8" s="62"/>
      <c r="GX8" s="62"/>
      <c r="GY8" s="62"/>
      <c r="GZ8" s="62"/>
      <c r="HA8" s="62"/>
      <c r="HB8" s="62"/>
      <c r="HC8" s="62"/>
      <c r="HD8" s="62"/>
      <c r="HE8" s="62"/>
      <c r="HF8" s="62"/>
      <c r="HG8" s="62"/>
      <c r="HH8" s="62"/>
      <c r="HI8" s="62"/>
      <c r="HJ8" s="62"/>
      <c r="HK8" s="62"/>
      <c r="HL8" s="62"/>
      <c r="HM8" s="62"/>
      <c r="HN8" s="62"/>
      <c r="HO8" s="62"/>
      <c r="HP8" s="62"/>
      <c r="HQ8" s="62"/>
      <c r="HR8" s="62"/>
      <c r="HS8" s="62"/>
      <c r="HT8" s="62"/>
      <c r="HU8" s="62"/>
      <c r="HV8" s="62"/>
      <c r="HW8" s="62"/>
      <c r="HX8" s="62"/>
      <c r="HY8" s="62"/>
      <c r="HZ8" s="62"/>
      <c r="IA8" s="62"/>
      <c r="IB8" s="62"/>
      <c r="IC8" s="62"/>
      <c r="ID8" s="62"/>
    </row>
    <row r="9" ht="23.1" customHeight="1" spans="1:238">
      <c r="A9" s="63" t="s">
        <v>171</v>
      </c>
      <c r="B9" s="64">
        <f>SUM([7]交通运输局!C10+[7]公路所!C10+[7]港务所!C10+[7]执法大队!C10+[7]运管所!C10)</f>
        <v>54.07</v>
      </c>
      <c r="C9" s="65"/>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row>
    <row r="10" ht="23.1" customHeight="1" spans="1:238">
      <c r="A10" s="63" t="s">
        <v>172</v>
      </c>
      <c r="B10" s="64">
        <v>22.28</v>
      </c>
      <c r="C10" s="65" t="s">
        <v>173</v>
      </c>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c r="GR10" s="62"/>
      <c r="GS10" s="62"/>
      <c r="GT10" s="62"/>
      <c r="GU10" s="62"/>
      <c r="GV10" s="62"/>
      <c r="GW10" s="62"/>
      <c r="GX10" s="62"/>
      <c r="GY10" s="62"/>
      <c r="GZ10" s="62"/>
      <c r="HA10" s="62"/>
      <c r="HB10" s="62"/>
      <c r="HC10" s="62"/>
      <c r="HD10" s="62"/>
      <c r="HE10" s="62"/>
      <c r="HF10" s="62"/>
      <c r="HG10" s="62"/>
      <c r="HH10" s="62"/>
      <c r="HI10" s="62"/>
      <c r="HJ10" s="62"/>
      <c r="HK10" s="62"/>
      <c r="HL10" s="62"/>
      <c r="HM10" s="62"/>
      <c r="HN10" s="62"/>
      <c r="HO10" s="62"/>
      <c r="HP10" s="62"/>
      <c r="HQ10" s="62"/>
      <c r="HR10" s="62"/>
      <c r="HS10" s="62"/>
      <c r="HT10" s="62"/>
      <c r="HU10" s="62"/>
      <c r="HV10" s="62"/>
      <c r="HW10" s="62"/>
      <c r="HX10" s="62"/>
      <c r="HY10" s="62"/>
      <c r="HZ10" s="62"/>
      <c r="IA10" s="62"/>
      <c r="IB10" s="62"/>
      <c r="IC10" s="62"/>
      <c r="ID10" s="62"/>
    </row>
    <row r="11" ht="23.1" customHeight="1" spans="1:238">
      <c r="A11" s="63" t="s">
        <v>174</v>
      </c>
      <c r="B11" s="64">
        <f>SUM([7]交通运输局!C12+[7]公路所!C12+[7]港务所!C12+[7]执法大队!C12+[7]运管所!C12)</f>
        <v>0</v>
      </c>
      <c r="C11" s="65"/>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row>
    <row r="12" ht="23.1" customHeight="1" spans="1:238">
      <c r="A12" s="63" t="s">
        <v>175</v>
      </c>
      <c r="B12" s="64">
        <f>SUM([7]交通运输局!C13+[7]公路所!C13+[7]港务所!C13+[7]执法大队!C13+[7]运管所!C13)</f>
        <v>0</v>
      </c>
      <c r="C12" s="65"/>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Q12" s="62"/>
      <c r="DR12" s="62"/>
      <c r="DS12" s="62"/>
      <c r="DT12" s="62"/>
      <c r="DU12" s="62"/>
      <c r="DV12" s="62"/>
      <c r="DW12" s="62"/>
      <c r="DX12" s="62"/>
      <c r="DY12" s="62"/>
      <c r="DZ12" s="62"/>
      <c r="EA12" s="62"/>
      <c r="EB12" s="62"/>
      <c r="EC12" s="62"/>
      <c r="ED12" s="62"/>
      <c r="EE12" s="62"/>
      <c r="EF12" s="62"/>
      <c r="EG12" s="62"/>
      <c r="EH12" s="62"/>
      <c r="EI12" s="62"/>
      <c r="EJ12" s="62"/>
      <c r="EK12" s="62"/>
      <c r="EL12" s="62"/>
      <c r="EM12" s="62"/>
      <c r="EN12" s="62"/>
      <c r="EO12" s="62"/>
      <c r="EP12" s="62"/>
      <c r="EQ12" s="62"/>
      <c r="ER12" s="62"/>
      <c r="ES12" s="62"/>
      <c r="ET12" s="62"/>
      <c r="EU12" s="62"/>
      <c r="EV12" s="62"/>
      <c r="EW12" s="62"/>
      <c r="EX12" s="62"/>
      <c r="EY12" s="62"/>
      <c r="EZ12" s="62"/>
      <c r="FA12" s="62"/>
      <c r="FB12" s="62"/>
      <c r="FC12" s="62"/>
      <c r="FD12" s="62"/>
      <c r="FE12" s="62"/>
      <c r="FF12" s="62"/>
      <c r="FG12" s="62"/>
      <c r="FH12" s="62"/>
      <c r="FI12" s="62"/>
      <c r="FJ12" s="62"/>
      <c r="FK12" s="62"/>
      <c r="FL12" s="62"/>
      <c r="FM12" s="62"/>
      <c r="FN12" s="62"/>
      <c r="FO12" s="62"/>
      <c r="FP12" s="62"/>
      <c r="FQ12" s="62"/>
      <c r="FR12" s="62"/>
      <c r="FS12" s="62"/>
      <c r="FT12" s="62"/>
      <c r="FU12" s="62"/>
      <c r="FV12" s="62"/>
      <c r="FW12" s="62"/>
      <c r="FX12" s="62"/>
      <c r="FY12" s="62"/>
      <c r="FZ12" s="62"/>
      <c r="GA12" s="62"/>
      <c r="GB12" s="62"/>
      <c r="GC12" s="62"/>
      <c r="GD12" s="62"/>
      <c r="GE12" s="62"/>
      <c r="GF12" s="62"/>
      <c r="GG12" s="62"/>
      <c r="GH12" s="62"/>
      <c r="GI12" s="62"/>
      <c r="GJ12" s="62"/>
      <c r="GK12" s="62"/>
      <c r="GL12" s="62"/>
      <c r="GM12" s="62"/>
      <c r="GN12" s="62"/>
      <c r="GO12" s="62"/>
      <c r="GP12" s="62"/>
      <c r="GQ12" s="62"/>
      <c r="GR12" s="62"/>
      <c r="GS12" s="62"/>
      <c r="GT12" s="62"/>
      <c r="GU12" s="62"/>
      <c r="GV12" s="62"/>
      <c r="GW12" s="62"/>
      <c r="GX12" s="62"/>
      <c r="GY12" s="62"/>
      <c r="GZ12" s="62"/>
      <c r="HA12" s="62"/>
      <c r="HB12" s="62"/>
      <c r="HC12" s="62"/>
      <c r="HD12" s="62"/>
      <c r="HE12" s="62"/>
      <c r="HF12" s="62"/>
      <c r="HG12" s="62"/>
      <c r="HH12" s="62"/>
      <c r="HI12" s="62"/>
      <c r="HJ12" s="62"/>
      <c r="HK12" s="62"/>
      <c r="HL12" s="62"/>
      <c r="HM12" s="62"/>
      <c r="HN12" s="62"/>
      <c r="HO12" s="62"/>
      <c r="HP12" s="62"/>
      <c r="HQ12" s="62"/>
      <c r="HR12" s="62"/>
      <c r="HS12" s="62"/>
      <c r="HT12" s="62"/>
      <c r="HU12" s="62"/>
      <c r="HV12" s="62"/>
      <c r="HW12" s="62"/>
      <c r="HX12" s="62"/>
      <c r="HY12" s="62"/>
      <c r="HZ12" s="62"/>
      <c r="IA12" s="62"/>
      <c r="IB12" s="62"/>
      <c r="IC12" s="62"/>
      <c r="ID12" s="62"/>
    </row>
    <row r="13" ht="23.1" customHeight="1" spans="1:238">
      <c r="A13" s="63" t="s">
        <v>176</v>
      </c>
      <c r="B13" s="64">
        <f>SUM([7]交通运输局!C14+[7]公路所!C14+[7]港务所!C14+[7]执法大队!C14+[7]运管所!C14)</f>
        <v>0</v>
      </c>
      <c r="C13" s="65"/>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c r="CL13" s="62"/>
      <c r="CM13" s="62"/>
      <c r="CN13" s="62"/>
      <c r="CO13" s="62"/>
      <c r="CP13" s="62"/>
      <c r="CQ13" s="62"/>
      <c r="CR13" s="62"/>
      <c r="CS13" s="62"/>
      <c r="CT13" s="62"/>
      <c r="CU13" s="62"/>
      <c r="CV13" s="62"/>
      <c r="CW13" s="62"/>
      <c r="CX13" s="62"/>
      <c r="CY13" s="62"/>
      <c r="CZ13" s="62"/>
      <c r="DA13" s="62"/>
      <c r="DB13" s="62"/>
      <c r="DC13" s="62"/>
      <c r="DD13" s="62"/>
      <c r="DE13" s="62"/>
      <c r="DF13" s="62"/>
      <c r="DG13" s="62"/>
      <c r="DH13" s="62"/>
      <c r="DI13" s="62"/>
      <c r="DJ13" s="62"/>
      <c r="DK13" s="62"/>
      <c r="DL13" s="62"/>
      <c r="DM13" s="62"/>
      <c r="DN13" s="62"/>
      <c r="DO13" s="62"/>
      <c r="DP13" s="62"/>
      <c r="DQ13" s="62"/>
      <c r="DR13" s="62"/>
      <c r="DS13" s="62"/>
      <c r="DT13" s="62"/>
      <c r="DU13" s="62"/>
      <c r="DV13" s="62"/>
      <c r="DW13" s="62"/>
      <c r="DX13" s="62"/>
      <c r="DY13" s="62"/>
      <c r="DZ13" s="62"/>
      <c r="EA13" s="62"/>
      <c r="EB13" s="62"/>
      <c r="EC13" s="62"/>
      <c r="ED13" s="62"/>
      <c r="EE13" s="62"/>
      <c r="EF13" s="62"/>
      <c r="EG13" s="62"/>
      <c r="EH13" s="62"/>
      <c r="EI13" s="62"/>
      <c r="EJ13" s="62"/>
      <c r="EK13" s="62"/>
      <c r="EL13" s="62"/>
      <c r="EM13" s="62"/>
      <c r="EN13" s="62"/>
      <c r="EO13" s="62"/>
      <c r="EP13" s="62"/>
      <c r="EQ13" s="62"/>
      <c r="ER13" s="62"/>
      <c r="ES13" s="62"/>
      <c r="ET13" s="62"/>
      <c r="EU13" s="62"/>
      <c r="EV13" s="62"/>
      <c r="EW13" s="62"/>
      <c r="EX13" s="62"/>
      <c r="EY13" s="62"/>
      <c r="EZ13" s="62"/>
      <c r="FA13" s="62"/>
      <c r="FB13" s="62"/>
      <c r="FC13" s="62"/>
      <c r="FD13" s="62"/>
      <c r="FE13" s="62"/>
      <c r="FF13" s="62"/>
      <c r="FG13" s="62"/>
      <c r="FH13" s="62"/>
      <c r="FI13" s="62"/>
      <c r="FJ13" s="62"/>
      <c r="FK13" s="62"/>
      <c r="FL13" s="62"/>
      <c r="FM13" s="62"/>
      <c r="FN13" s="62"/>
      <c r="FO13" s="62"/>
      <c r="FP13" s="62"/>
      <c r="FQ13" s="62"/>
      <c r="FR13" s="62"/>
      <c r="FS13" s="62"/>
      <c r="FT13" s="62"/>
      <c r="FU13" s="62"/>
      <c r="FV13" s="62"/>
      <c r="FW13" s="62"/>
      <c r="FX13" s="62"/>
      <c r="FY13" s="62"/>
      <c r="FZ13" s="62"/>
      <c r="GA13" s="62"/>
      <c r="GB13" s="62"/>
      <c r="GC13" s="62"/>
      <c r="GD13" s="62"/>
      <c r="GE13" s="62"/>
      <c r="GF13" s="62"/>
      <c r="GG13" s="62"/>
      <c r="GH13" s="62"/>
      <c r="GI13" s="62"/>
      <c r="GJ13" s="62"/>
      <c r="GK13" s="62"/>
      <c r="GL13" s="62"/>
      <c r="GM13" s="62"/>
      <c r="GN13" s="62"/>
      <c r="GO13" s="62"/>
      <c r="GP13" s="62"/>
      <c r="GQ13" s="62"/>
      <c r="GR13" s="62"/>
      <c r="GS13" s="62"/>
      <c r="GT13" s="62"/>
      <c r="GU13" s="62"/>
      <c r="GV13" s="62"/>
      <c r="GW13" s="62"/>
      <c r="GX13" s="62"/>
      <c r="GY13" s="62"/>
      <c r="GZ13" s="62"/>
      <c r="HA13" s="62"/>
      <c r="HB13" s="62"/>
      <c r="HC13" s="62"/>
      <c r="HD13" s="62"/>
      <c r="HE13" s="62"/>
      <c r="HF13" s="62"/>
      <c r="HG13" s="62"/>
      <c r="HH13" s="62"/>
      <c r="HI13" s="62"/>
      <c r="HJ13" s="62"/>
      <c r="HK13" s="62"/>
      <c r="HL13" s="62"/>
      <c r="HM13" s="62"/>
      <c r="HN13" s="62"/>
      <c r="HO13" s="62"/>
      <c r="HP13" s="62"/>
      <c r="HQ13" s="62"/>
      <c r="HR13" s="62"/>
      <c r="HS13" s="62"/>
      <c r="HT13" s="62"/>
      <c r="HU13" s="62"/>
      <c r="HV13" s="62"/>
      <c r="HW13" s="62"/>
      <c r="HX13" s="62"/>
      <c r="HY13" s="62"/>
      <c r="HZ13" s="62"/>
      <c r="IA13" s="62"/>
      <c r="IB13" s="62"/>
      <c r="IC13" s="62"/>
      <c r="ID13" s="62"/>
    </row>
    <row r="14" ht="23.1" customHeight="1" spans="1:238">
      <c r="A14" s="63" t="s">
        <v>177</v>
      </c>
      <c r="B14" s="64">
        <f>SUM([7]交通运输局!C15+[7]公路所!C15+[7]港务所!C15+[7]执法大队!C15+[7]运管所!C15)</f>
        <v>0</v>
      </c>
      <c r="C14" s="65"/>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62"/>
      <c r="DV14" s="62"/>
      <c r="DW14" s="62"/>
      <c r="DX14" s="62"/>
      <c r="DY14" s="62"/>
      <c r="DZ14" s="62"/>
      <c r="EA14" s="62"/>
      <c r="EB14" s="62"/>
      <c r="EC14" s="62"/>
      <c r="ED14" s="62"/>
      <c r="EE14" s="62"/>
      <c r="EF14" s="62"/>
      <c r="EG14" s="62"/>
      <c r="EH14" s="62"/>
      <c r="EI14" s="62"/>
      <c r="EJ14" s="62"/>
      <c r="EK14" s="62"/>
      <c r="EL14" s="62"/>
      <c r="EM14" s="62"/>
      <c r="EN14" s="62"/>
      <c r="EO14" s="62"/>
      <c r="EP14" s="62"/>
      <c r="EQ14" s="62"/>
      <c r="ER14" s="62"/>
      <c r="ES14" s="62"/>
      <c r="ET14" s="62"/>
      <c r="EU14" s="62"/>
      <c r="EV14" s="62"/>
      <c r="EW14" s="62"/>
      <c r="EX14" s="62"/>
      <c r="EY14" s="62"/>
      <c r="EZ14" s="62"/>
      <c r="FA14" s="62"/>
      <c r="FB14" s="62"/>
      <c r="FC14" s="62"/>
      <c r="FD14" s="62"/>
      <c r="FE14" s="62"/>
      <c r="FF14" s="62"/>
      <c r="FG14" s="62"/>
      <c r="FH14" s="62"/>
      <c r="FI14" s="62"/>
      <c r="FJ14" s="62"/>
      <c r="FK14" s="62"/>
      <c r="FL14" s="62"/>
      <c r="FM14" s="62"/>
      <c r="FN14" s="62"/>
      <c r="FO14" s="62"/>
      <c r="FP14" s="62"/>
      <c r="FQ14" s="62"/>
      <c r="FR14" s="62"/>
      <c r="FS14" s="62"/>
      <c r="FT14" s="62"/>
      <c r="FU14" s="62"/>
      <c r="FV14" s="62"/>
      <c r="FW14" s="62"/>
      <c r="FX14" s="62"/>
      <c r="FY14" s="62"/>
      <c r="FZ14" s="62"/>
      <c r="GA14" s="62"/>
      <c r="GB14" s="62"/>
      <c r="GC14" s="62"/>
      <c r="GD14" s="62"/>
      <c r="GE14" s="62"/>
      <c r="GF14" s="62"/>
      <c r="GG14" s="62"/>
      <c r="GH14" s="62"/>
      <c r="GI14" s="62"/>
      <c r="GJ14" s="62"/>
      <c r="GK14" s="62"/>
      <c r="GL14" s="62"/>
      <c r="GM14" s="62"/>
      <c r="GN14" s="62"/>
      <c r="GO14" s="62"/>
      <c r="GP14" s="62"/>
      <c r="GQ14" s="62"/>
      <c r="GR14" s="62"/>
      <c r="GS14" s="62"/>
      <c r="GT14" s="62"/>
      <c r="GU14" s="62"/>
      <c r="GV14" s="62"/>
      <c r="GW14" s="62"/>
      <c r="GX14" s="62"/>
      <c r="GY14" s="62"/>
      <c r="GZ14" s="62"/>
      <c r="HA14" s="62"/>
      <c r="HB14" s="62"/>
      <c r="HC14" s="62"/>
      <c r="HD14" s="62"/>
      <c r="HE14" s="62"/>
      <c r="HF14" s="62"/>
      <c r="HG14" s="62"/>
      <c r="HH14" s="62"/>
      <c r="HI14" s="62"/>
      <c r="HJ14" s="62"/>
      <c r="HK14" s="62"/>
      <c r="HL14" s="62"/>
      <c r="HM14" s="62"/>
      <c r="HN14" s="62"/>
      <c r="HO14" s="62"/>
      <c r="HP14" s="62"/>
      <c r="HQ14" s="62"/>
      <c r="HR14" s="62"/>
      <c r="HS14" s="62"/>
      <c r="HT14" s="62"/>
      <c r="HU14" s="62"/>
      <c r="HV14" s="62"/>
      <c r="HW14" s="62"/>
      <c r="HX14" s="62"/>
      <c r="HY14" s="62"/>
      <c r="HZ14" s="62"/>
      <c r="IA14" s="62"/>
      <c r="IB14" s="62"/>
      <c r="IC14" s="62"/>
      <c r="ID14" s="62"/>
    </row>
    <row r="15" ht="23.1" customHeight="1" spans="1:238">
      <c r="A15" s="63" t="s">
        <v>178</v>
      </c>
      <c r="B15" s="64">
        <v>19</v>
      </c>
      <c r="C15" s="65"/>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2"/>
      <c r="DU15" s="62"/>
      <c r="DV15" s="62"/>
      <c r="DW15" s="62"/>
      <c r="DX15" s="62"/>
      <c r="DY15" s="62"/>
      <c r="DZ15" s="62"/>
      <c r="EA15" s="62"/>
      <c r="EB15" s="62"/>
      <c r="EC15" s="62"/>
      <c r="ED15" s="62"/>
      <c r="EE15" s="62"/>
      <c r="EF15" s="62"/>
      <c r="EG15" s="62"/>
      <c r="EH15" s="62"/>
      <c r="EI15" s="62"/>
      <c r="EJ15" s="62"/>
      <c r="EK15" s="62"/>
      <c r="EL15" s="62"/>
      <c r="EM15" s="62"/>
      <c r="EN15" s="62"/>
      <c r="EO15" s="62"/>
      <c r="EP15" s="62"/>
      <c r="EQ15" s="62"/>
      <c r="ER15" s="62"/>
      <c r="ES15" s="62"/>
      <c r="ET15" s="62"/>
      <c r="EU15" s="62"/>
      <c r="EV15" s="62"/>
      <c r="EW15" s="62"/>
      <c r="EX15" s="62"/>
      <c r="EY15" s="62"/>
      <c r="EZ15" s="62"/>
      <c r="FA15" s="62"/>
      <c r="FB15" s="62"/>
      <c r="FC15" s="62"/>
      <c r="FD15" s="62"/>
      <c r="FE15" s="62"/>
      <c r="FF15" s="62"/>
      <c r="FG15" s="62"/>
      <c r="FH15" s="62"/>
      <c r="FI15" s="62"/>
      <c r="FJ15" s="62"/>
      <c r="FK15" s="62"/>
      <c r="FL15" s="62"/>
      <c r="FM15" s="62"/>
      <c r="FN15" s="62"/>
      <c r="FO15" s="62"/>
      <c r="FP15" s="62"/>
      <c r="FQ15" s="62"/>
      <c r="FR15" s="62"/>
      <c r="FS15" s="62"/>
      <c r="FT15" s="62"/>
      <c r="FU15" s="62"/>
      <c r="FV15" s="62"/>
      <c r="FW15" s="62"/>
      <c r="FX15" s="62"/>
      <c r="FY15" s="62"/>
      <c r="FZ15" s="62"/>
      <c r="GA15" s="62"/>
      <c r="GB15" s="62"/>
      <c r="GC15" s="62"/>
      <c r="GD15" s="62"/>
      <c r="GE15" s="62"/>
      <c r="GF15" s="62"/>
      <c r="GG15" s="62"/>
      <c r="GH15" s="62"/>
      <c r="GI15" s="62"/>
      <c r="GJ15" s="62"/>
      <c r="GK15" s="62"/>
      <c r="GL15" s="62"/>
      <c r="GM15" s="62"/>
      <c r="GN15" s="62"/>
      <c r="GO15" s="62"/>
      <c r="GP15" s="62"/>
      <c r="GQ15" s="62"/>
      <c r="GR15" s="62"/>
      <c r="GS15" s="62"/>
      <c r="GT15" s="62"/>
      <c r="GU15" s="62"/>
      <c r="GV15" s="62"/>
      <c r="GW15" s="62"/>
      <c r="GX15" s="62"/>
      <c r="GY15" s="62"/>
      <c r="GZ15" s="62"/>
      <c r="HA15" s="62"/>
      <c r="HB15" s="62"/>
      <c r="HC15" s="62"/>
      <c r="HD15" s="62"/>
      <c r="HE15" s="62"/>
      <c r="HF15" s="62"/>
      <c r="HG15" s="62"/>
      <c r="HH15" s="62"/>
      <c r="HI15" s="62"/>
      <c r="HJ15" s="62"/>
      <c r="HK15" s="62"/>
      <c r="HL15" s="62"/>
      <c r="HM15" s="62"/>
      <c r="HN15" s="62"/>
      <c r="HO15" s="62"/>
      <c r="HP15" s="62"/>
      <c r="HQ15" s="62"/>
      <c r="HR15" s="62"/>
      <c r="HS15" s="62"/>
      <c r="HT15" s="62"/>
      <c r="HU15" s="62"/>
      <c r="HV15" s="62"/>
      <c r="HW15" s="62"/>
      <c r="HX15" s="62"/>
      <c r="HY15" s="62"/>
      <c r="HZ15" s="62"/>
      <c r="IA15" s="62"/>
      <c r="IB15" s="62"/>
      <c r="IC15" s="62"/>
      <c r="ID15" s="62"/>
    </row>
    <row r="16" ht="23.1" customHeight="1" spans="1:238">
      <c r="A16" s="63" t="s">
        <v>179</v>
      </c>
      <c r="B16" s="64">
        <f>SUM([7]交通运输局!C17+[7]公路所!C17+[7]港务所!C17+[7]执法大队!C17+[7]运管所!C17)</f>
        <v>828</v>
      </c>
      <c r="C16" s="65"/>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DZ16" s="62"/>
      <c r="EA16" s="62"/>
      <c r="EB16" s="62"/>
      <c r="EC16" s="62"/>
      <c r="ED16" s="62"/>
      <c r="EE16" s="62"/>
      <c r="EF16" s="62"/>
      <c r="EG16" s="62"/>
      <c r="EH16" s="62"/>
      <c r="EI16" s="62"/>
      <c r="EJ16" s="62"/>
      <c r="EK16" s="62"/>
      <c r="EL16" s="62"/>
      <c r="EM16" s="62"/>
      <c r="EN16" s="62"/>
      <c r="EO16" s="62"/>
      <c r="EP16" s="62"/>
      <c r="EQ16" s="62"/>
      <c r="ER16" s="62"/>
      <c r="ES16" s="62"/>
      <c r="ET16" s="62"/>
      <c r="EU16" s="62"/>
      <c r="EV16" s="62"/>
      <c r="EW16" s="62"/>
      <c r="EX16" s="62"/>
      <c r="EY16" s="62"/>
      <c r="EZ16" s="62"/>
      <c r="FA16" s="62"/>
      <c r="FB16" s="62"/>
      <c r="FC16" s="62"/>
      <c r="FD16" s="62"/>
      <c r="FE16" s="62"/>
      <c r="FF16" s="62"/>
      <c r="FG16" s="62"/>
      <c r="FH16" s="62"/>
      <c r="FI16" s="62"/>
      <c r="FJ16" s="62"/>
      <c r="FK16" s="62"/>
      <c r="FL16" s="62"/>
      <c r="FM16" s="62"/>
      <c r="FN16" s="62"/>
      <c r="FO16" s="62"/>
      <c r="FP16" s="62"/>
      <c r="FQ16" s="62"/>
      <c r="FR16" s="62"/>
      <c r="FS16" s="62"/>
      <c r="FT16" s="62"/>
      <c r="FU16" s="62"/>
      <c r="FV16" s="62"/>
      <c r="FW16" s="62"/>
      <c r="FX16" s="62"/>
      <c r="FY16" s="62"/>
      <c r="FZ16" s="62"/>
      <c r="GA16" s="62"/>
      <c r="GB16" s="62"/>
      <c r="GC16" s="62"/>
      <c r="GD16" s="62"/>
      <c r="GE16" s="62"/>
      <c r="GF16" s="62"/>
      <c r="GG16" s="62"/>
      <c r="GH16" s="62"/>
      <c r="GI16" s="62"/>
      <c r="GJ16" s="62"/>
      <c r="GK16" s="62"/>
      <c r="GL16" s="62"/>
      <c r="GM16" s="62"/>
      <c r="GN16" s="62"/>
      <c r="GO16" s="62"/>
      <c r="GP16" s="62"/>
      <c r="GQ16" s="62"/>
      <c r="GR16" s="62"/>
      <c r="GS16" s="62"/>
      <c r="GT16" s="62"/>
      <c r="GU16" s="62"/>
      <c r="GV16" s="62"/>
      <c r="GW16" s="62"/>
      <c r="GX16" s="62"/>
      <c r="GY16" s="62"/>
      <c r="GZ16" s="62"/>
      <c r="HA16" s="62"/>
      <c r="HB16" s="62"/>
      <c r="HC16" s="62"/>
      <c r="HD16" s="62"/>
      <c r="HE16" s="62"/>
      <c r="HF16" s="62"/>
      <c r="HG16" s="62"/>
      <c r="HH16" s="62"/>
      <c r="HI16" s="62"/>
      <c r="HJ16" s="62"/>
      <c r="HK16" s="62"/>
      <c r="HL16" s="62"/>
      <c r="HM16" s="62"/>
      <c r="HN16" s="62"/>
      <c r="HO16" s="62"/>
      <c r="HP16" s="62"/>
      <c r="HQ16" s="62"/>
      <c r="HR16" s="62"/>
      <c r="HS16" s="62"/>
      <c r="HT16" s="62"/>
      <c r="HU16" s="62"/>
      <c r="HV16" s="62"/>
      <c r="HW16" s="62"/>
      <c r="HX16" s="62"/>
      <c r="HY16" s="62"/>
      <c r="HZ16" s="62"/>
      <c r="IA16" s="62"/>
      <c r="IB16" s="62"/>
      <c r="IC16" s="62"/>
      <c r="ID16" s="62"/>
    </row>
    <row r="17" ht="23.1" customHeight="1" spans="1:238">
      <c r="A17" s="63" t="s">
        <v>180</v>
      </c>
      <c r="B17" s="64">
        <f>SUM([7]交通运输局!C18+[7]公路所!C18+[7]港务所!C18+[7]执法大队!C18+[7]运管所!C18)</f>
        <v>4292</v>
      </c>
      <c r="C17" s="65"/>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DZ17" s="62"/>
      <c r="EA17" s="62"/>
      <c r="EB17" s="62"/>
      <c r="EC17" s="62"/>
      <c r="ED17" s="62"/>
      <c r="EE17" s="62"/>
      <c r="EF17" s="62"/>
      <c r="EG17" s="62"/>
      <c r="EH17" s="62"/>
      <c r="EI17" s="62"/>
      <c r="EJ17" s="62"/>
      <c r="EK17" s="62"/>
      <c r="EL17" s="62"/>
      <c r="EM17" s="62"/>
      <c r="EN17" s="62"/>
      <c r="EO17" s="62"/>
      <c r="EP17" s="62"/>
      <c r="EQ17" s="62"/>
      <c r="ER17" s="62"/>
      <c r="ES17" s="62"/>
      <c r="ET17" s="62"/>
      <c r="EU17" s="62"/>
      <c r="EV17" s="62"/>
      <c r="EW17" s="62"/>
      <c r="EX17" s="62"/>
      <c r="EY17" s="62"/>
      <c r="EZ17" s="62"/>
      <c r="FA17" s="62"/>
      <c r="FB17" s="62"/>
      <c r="FC17" s="62"/>
      <c r="FD17" s="62"/>
      <c r="FE17" s="62"/>
      <c r="FF17" s="62"/>
      <c r="FG17" s="62"/>
      <c r="FH17" s="62"/>
      <c r="FI17" s="62"/>
      <c r="FJ17" s="62"/>
      <c r="FK17" s="62"/>
      <c r="FL17" s="62"/>
      <c r="FM17" s="62"/>
      <c r="FN17" s="62"/>
      <c r="FO17" s="62"/>
      <c r="FP17" s="62"/>
      <c r="FQ17" s="62"/>
      <c r="FR17" s="62"/>
      <c r="FS17" s="62"/>
      <c r="FT17" s="62"/>
      <c r="FU17" s="62"/>
      <c r="FV17" s="62"/>
      <c r="FW17" s="62"/>
      <c r="FX17" s="62"/>
      <c r="FY17" s="62"/>
      <c r="FZ17" s="62"/>
      <c r="GA17" s="62"/>
      <c r="GB17" s="62"/>
      <c r="GC17" s="62"/>
      <c r="GD17" s="62"/>
      <c r="GE17" s="62"/>
      <c r="GF17" s="62"/>
      <c r="GG17" s="62"/>
      <c r="GH17" s="62"/>
      <c r="GI17" s="62"/>
      <c r="GJ17" s="62"/>
      <c r="GK17" s="62"/>
      <c r="GL17" s="62"/>
      <c r="GM17" s="62"/>
      <c r="GN17" s="62"/>
      <c r="GO17" s="62"/>
      <c r="GP17" s="62"/>
      <c r="GQ17" s="62"/>
      <c r="GR17" s="62"/>
      <c r="GS17" s="62"/>
      <c r="GT17" s="62"/>
      <c r="GU17" s="62"/>
      <c r="GV17" s="62"/>
      <c r="GW17" s="62"/>
      <c r="GX17" s="62"/>
      <c r="GY17" s="62"/>
      <c r="GZ17" s="62"/>
      <c r="HA17" s="62"/>
      <c r="HB17" s="62"/>
      <c r="HC17" s="62"/>
      <c r="HD17" s="62"/>
      <c r="HE17" s="62"/>
      <c r="HF17" s="62"/>
      <c r="HG17" s="62"/>
      <c r="HH17" s="62"/>
      <c r="HI17" s="62"/>
      <c r="HJ17" s="62"/>
      <c r="HK17" s="62"/>
      <c r="HL17" s="62"/>
      <c r="HM17" s="62"/>
      <c r="HN17" s="62"/>
      <c r="HO17" s="62"/>
      <c r="HP17" s="62"/>
      <c r="HQ17" s="62"/>
      <c r="HR17" s="62"/>
      <c r="HS17" s="62"/>
      <c r="HT17" s="62"/>
      <c r="HU17" s="62"/>
      <c r="HV17" s="62"/>
      <c r="HW17" s="62"/>
      <c r="HX17" s="62"/>
      <c r="HY17" s="62"/>
      <c r="HZ17" s="62"/>
      <c r="IA17" s="62"/>
      <c r="IB17" s="62"/>
      <c r="IC17" s="62"/>
      <c r="ID17" s="62"/>
    </row>
    <row r="18" ht="29.1" customHeight="1" spans="1:3">
      <c r="A18" s="66" t="s">
        <v>181</v>
      </c>
      <c r="B18" s="66"/>
      <c r="C18" s="67"/>
    </row>
    <row r="19" ht="29.1" customHeight="1" spans="1:3">
      <c r="A19" s="68" t="s">
        <v>182</v>
      </c>
      <c r="B19" s="68"/>
      <c r="C19" s="67"/>
    </row>
    <row r="20" ht="33" customHeight="1" spans="1:3">
      <c r="A20" s="69" t="s">
        <v>183</v>
      </c>
      <c r="B20" s="69"/>
      <c r="C20" s="69"/>
    </row>
  </sheetData>
  <mergeCells count="1">
    <mergeCell ref="A20:C20"/>
  </mergeCells>
  <pageMargins left="0.75" right="0.55" top="1" bottom="1" header="0.511805555555556" footer="0.511805555555556"/>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J9" sqref="J9"/>
    </sheetView>
  </sheetViews>
  <sheetFormatPr defaultColWidth="9" defaultRowHeight="14.25"/>
  <cols>
    <col min="1" max="2" width="4.625" style="5" customWidth="1"/>
    <col min="3" max="3" width="11" style="5" customWidth="1"/>
    <col min="4" max="9" width="16.625" style="5" customWidth="1"/>
    <col min="10" max="16384" width="9" style="5"/>
  </cols>
  <sheetData>
    <row r="1" s="1" customFormat="1" ht="30" customHeight="1" spans="1:9">
      <c r="A1" s="6" t="s">
        <v>184</v>
      </c>
      <c r="B1" s="6"/>
      <c r="C1" s="6"/>
      <c r="D1" s="6"/>
      <c r="E1" s="6"/>
      <c r="F1" s="6"/>
      <c r="G1" s="6"/>
      <c r="H1" s="6"/>
      <c r="I1" s="6"/>
    </row>
    <row r="2" s="2" customFormat="1" ht="11.1" customHeight="1" spans="1:9">
      <c r="A2" s="7"/>
      <c r="B2" s="7"/>
      <c r="C2" s="7"/>
      <c r="I2" s="43" t="s">
        <v>185</v>
      </c>
    </row>
    <row r="3" s="2" customFormat="1" ht="15" customHeight="1" spans="1:9">
      <c r="A3" s="8" t="s">
        <v>2</v>
      </c>
      <c r="B3" s="7"/>
      <c r="C3" s="7"/>
      <c r="D3" s="9"/>
      <c r="E3" s="9"/>
      <c r="F3" s="9"/>
      <c r="G3" s="9"/>
      <c r="I3" s="43" t="s">
        <v>3</v>
      </c>
    </row>
    <row r="4" s="3" customFormat="1" ht="20.25" customHeight="1" spans="1:9">
      <c r="A4" s="10" t="s">
        <v>106</v>
      </c>
      <c r="B4" s="11"/>
      <c r="C4" s="11"/>
      <c r="D4" s="12" t="s">
        <v>186</v>
      </c>
      <c r="E4" s="13" t="s">
        <v>187</v>
      </c>
      <c r="F4" s="14" t="s">
        <v>188</v>
      </c>
      <c r="G4" s="15"/>
      <c r="H4" s="15"/>
      <c r="I4" s="44" t="s">
        <v>100</v>
      </c>
    </row>
    <row r="5" s="3" customFormat="1" ht="27" customHeight="1" spans="1:9">
      <c r="A5" s="16" t="s">
        <v>66</v>
      </c>
      <c r="B5" s="17"/>
      <c r="C5" s="17" t="s">
        <v>67</v>
      </c>
      <c r="D5" s="18"/>
      <c r="E5" s="19"/>
      <c r="F5" s="19" t="s">
        <v>189</v>
      </c>
      <c r="G5" s="19" t="s">
        <v>107</v>
      </c>
      <c r="H5" s="18" t="s">
        <v>87</v>
      </c>
      <c r="I5" s="45"/>
    </row>
    <row r="6" s="3" customFormat="1" ht="18" customHeight="1" spans="1:9">
      <c r="A6" s="16"/>
      <c r="B6" s="17"/>
      <c r="C6" s="17"/>
      <c r="D6" s="18"/>
      <c r="E6" s="19"/>
      <c r="F6" s="19"/>
      <c r="G6" s="19"/>
      <c r="H6" s="18"/>
      <c r="I6" s="45"/>
    </row>
    <row r="7" s="3" customFormat="1" ht="22.5" customHeight="1" spans="1:9">
      <c r="A7" s="16"/>
      <c r="B7" s="17"/>
      <c r="C7" s="17"/>
      <c r="D7" s="20"/>
      <c r="E7" s="21"/>
      <c r="F7" s="21"/>
      <c r="G7" s="21"/>
      <c r="H7" s="20"/>
      <c r="I7" s="46"/>
    </row>
    <row r="8" s="3" customFormat="1" ht="22.5" customHeight="1" spans="1:9">
      <c r="A8" s="22" t="s">
        <v>68</v>
      </c>
      <c r="B8" s="23"/>
      <c r="C8" s="24"/>
      <c r="D8" s="17">
        <v>1</v>
      </c>
      <c r="E8" s="17">
        <v>2</v>
      </c>
      <c r="F8" s="17">
        <v>3</v>
      </c>
      <c r="G8" s="17">
        <v>4</v>
      </c>
      <c r="H8" s="25">
        <v>5</v>
      </c>
      <c r="I8" s="47">
        <v>6</v>
      </c>
    </row>
    <row r="9" s="3" customFormat="1" ht="22.5" customHeight="1" spans="1:9">
      <c r="A9" s="26" t="s">
        <v>54</v>
      </c>
      <c r="B9" s="27"/>
      <c r="C9" s="28"/>
      <c r="D9" s="29">
        <v>0</v>
      </c>
      <c r="E9" s="29">
        <v>0</v>
      </c>
      <c r="F9" s="29">
        <v>0</v>
      </c>
      <c r="G9" s="29">
        <v>0</v>
      </c>
      <c r="H9" s="30">
        <v>0</v>
      </c>
      <c r="I9" s="48">
        <v>0</v>
      </c>
    </row>
    <row r="10" s="4" customFormat="1" ht="22.5" customHeight="1" spans="1:9">
      <c r="A10" s="16"/>
      <c r="B10" s="17"/>
      <c r="C10" s="31"/>
      <c r="D10" s="32"/>
      <c r="E10" s="32"/>
      <c r="F10" s="32"/>
      <c r="G10" s="33"/>
      <c r="H10" s="34"/>
      <c r="I10" s="49"/>
    </row>
    <row r="11" s="4" customFormat="1" ht="22.5" customHeight="1" spans="1:9">
      <c r="A11" s="16"/>
      <c r="B11" s="17"/>
      <c r="C11" s="32"/>
      <c r="D11" s="32"/>
      <c r="E11" s="32"/>
      <c r="F11" s="32"/>
      <c r="G11" s="32"/>
      <c r="H11" s="35"/>
      <c r="I11" s="49"/>
    </row>
    <row r="12" s="4" customFormat="1" ht="22.5" customHeight="1" spans="1:9">
      <c r="A12" s="16"/>
      <c r="B12" s="17"/>
      <c r="C12" s="31"/>
      <c r="D12" s="32"/>
      <c r="E12" s="32"/>
      <c r="F12" s="32"/>
      <c r="G12" s="32"/>
      <c r="H12" s="35"/>
      <c r="I12" s="49"/>
    </row>
    <row r="13" s="4" customFormat="1" ht="22.5" customHeight="1" spans="1:9">
      <c r="A13" s="16"/>
      <c r="B13" s="17"/>
      <c r="C13" s="32"/>
      <c r="D13" s="32"/>
      <c r="E13" s="32"/>
      <c r="F13" s="32"/>
      <c r="G13" s="32"/>
      <c r="H13" s="35"/>
      <c r="I13" s="49"/>
    </row>
    <row r="14" s="4" customFormat="1" ht="22.5" customHeight="1" spans="1:9">
      <c r="A14" s="16"/>
      <c r="B14" s="17"/>
      <c r="C14" s="32"/>
      <c r="D14" s="32"/>
      <c r="E14" s="32"/>
      <c r="F14" s="32"/>
      <c r="G14" s="32"/>
      <c r="H14" s="35"/>
      <c r="I14" s="49"/>
    </row>
    <row r="15" s="4" customFormat="1" ht="22.5" customHeight="1" spans="1:9">
      <c r="A15" s="36"/>
      <c r="B15" s="37"/>
      <c r="C15" s="38"/>
      <c r="D15" s="38"/>
      <c r="E15" s="38"/>
      <c r="F15" s="38"/>
      <c r="G15" s="38"/>
      <c r="H15" s="39"/>
      <c r="I15" s="50"/>
    </row>
    <row r="16" ht="32.25" customHeight="1" spans="1:9">
      <c r="A16" s="40" t="s">
        <v>190</v>
      </c>
      <c r="B16" s="41"/>
      <c r="C16" s="41"/>
      <c r="D16" s="41"/>
      <c r="E16" s="41"/>
      <c r="F16" s="41"/>
      <c r="G16" s="41"/>
      <c r="H16" s="41"/>
      <c r="I16" s="41"/>
    </row>
    <row r="17" spans="1:1">
      <c r="A17" s="42"/>
    </row>
    <row r="18" spans="1:1">
      <c r="A18" s="42"/>
    </row>
    <row r="19" spans="1:1">
      <c r="A19" s="42"/>
    </row>
    <row r="20" spans="1:1">
      <c r="A20" s="42"/>
    </row>
  </sheetData>
  <mergeCells count="20">
    <mergeCell ref="A1:I1"/>
    <mergeCell ref="A4:C4"/>
    <mergeCell ref="F4:H4"/>
    <mergeCell ref="A8:C8"/>
    <mergeCell ref="A9:C9"/>
    <mergeCell ref="A10:B10"/>
    <mergeCell ref="A11:B11"/>
    <mergeCell ref="A12:B12"/>
    <mergeCell ref="A13:B13"/>
    <mergeCell ref="A14:B14"/>
    <mergeCell ref="A15:B15"/>
    <mergeCell ref="A16:I16"/>
    <mergeCell ref="C5:C7"/>
    <mergeCell ref="D4:D7"/>
    <mergeCell ref="E4:E7"/>
    <mergeCell ref="F5:F7"/>
    <mergeCell ref="G5:G7"/>
    <mergeCell ref="H5:H7"/>
    <mergeCell ref="I4:I7"/>
    <mergeCell ref="A5:B7"/>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收入决算总表</vt:lpstr>
      <vt:lpstr>支出决算总表</vt:lpstr>
      <vt:lpstr>财政拨款收入支出决算总表</vt:lpstr>
      <vt:lpstr>一般公共预算财政拨款支出决算表</vt:lpstr>
      <vt:lpstr>一般公共预算财政拨款基本支出决算表</vt:lpstr>
      <vt:lpstr>一般公共预算财政拨款“三公”经费支出决算表</vt:lpstr>
      <vt:lpstr>政府性基金预算财政拨款收入支出决算表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秋</cp:lastModifiedBy>
  <dcterms:created xsi:type="dcterms:W3CDTF">2018-02-27T11:14:00Z</dcterms:created>
  <dcterms:modified xsi:type="dcterms:W3CDTF">2019-04-23T02:39:51Z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2052-10.1.0.7566</vt:lpwstr>
  </property>
</Properties>
</file>