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s>
  <definedNames>
    <definedName name="_xlnm._FilterDatabase" localSheetId="0" hidden="1">Sheet2!$A$4:$F$67</definedName>
    <definedName name="_xlnm.Print_Titles" localSheetId="0">Sheet2!$4:$4</definedName>
  </definedNames>
  <calcPr calcId="144525"/>
</workbook>
</file>

<file path=xl/sharedStrings.xml><?xml version="1.0" encoding="utf-8"?>
<sst xmlns="http://schemas.openxmlformats.org/spreadsheetml/2006/main" count="198" uniqueCount="147">
  <si>
    <t>附件2：</t>
  </si>
  <si>
    <t>平江县2023年度统筹整合使用财政涉农资金年中调整实施方案汇总表</t>
  </si>
  <si>
    <t xml:space="preserve">                                       金额单位：万元</t>
  </si>
  <si>
    <t>建设平台</t>
  </si>
  <si>
    <t>序号</t>
  </si>
  <si>
    <t>项目建设名称</t>
  </si>
  <si>
    <t>资金规模</t>
  </si>
  <si>
    <t>项目实施
单位</t>
  </si>
  <si>
    <t>项目建设内容及说明</t>
  </si>
  <si>
    <t>一、产业发展</t>
  </si>
  <si>
    <t>小计</t>
  </si>
  <si>
    <t>脱贫人口小额信贷财政贴息资金</t>
  </si>
  <si>
    <t>乡村振兴局</t>
  </si>
  <si>
    <t>根据农商行提供2018-2021年三个年度贷款规模，按银行基准利率测算</t>
  </si>
  <si>
    <t>创业致富带头人培训</t>
  </si>
  <si>
    <t>由省扶贫办统一组织实施、验收、考核。标准：发展带动型3840元/人，创业技术型5200元/人。</t>
  </si>
  <si>
    <t>乡村振兴特色示范产业</t>
  </si>
  <si>
    <t>按照乡村振兴产业发展要求，及我县产业发展思路，对近年来已形成初步规模、发展较好、带动效果强的项目给予扶持，突出示范带动效应，为全县乡村振兴产业发展提供示范、亮点。重点支持油茶产业。</t>
  </si>
  <si>
    <t>脱贫户、监测户生产经营性技能培训</t>
  </si>
  <si>
    <t>结合逐步提高脱贫户生产经营性收入的工作要求，对脱贫户、监测户家庭务农人员，结合实际需求开展生产经营技能培训，提升农户发展小规模家庭种养殖业的能力，提高脱贫群众经营性净收入。</t>
  </si>
  <si>
    <t>就业帮扶车间</t>
  </si>
  <si>
    <t>对被县认定的就业帮扶车间（含义乌来料加工），按收纳脱贫人口就业情况给予补贴，支持产业发展。</t>
  </si>
  <si>
    <t>高质量庭院经济</t>
  </si>
  <si>
    <t>带动有产业发展意愿、有产业发展能力的建档立卡脱贫户及监测户，发展水果、茶叶、药材、蔬菜、养殖等庭院产业</t>
  </si>
  <si>
    <t>中鸡养殖项目</t>
  </si>
  <si>
    <t>对有能力，有意愿养殖中鸡的监测家庭每户发放中鸡50羽，帮助增加收入，提高抵抗风险的能力，巩固脱贫成果。</t>
  </si>
  <si>
    <t>粮食生产发展项目</t>
  </si>
  <si>
    <t>农业农村局</t>
  </si>
  <si>
    <t>支持适度规模经营、集中育秧、绿色种植（技术推广专项支持推广测土配方施肥、实现化肥、农药减量增效100万）、农机推广、粮食加工、品牌创建和仓储建设。</t>
  </si>
  <si>
    <t>高标准农田建设-农业生产能力提升</t>
  </si>
  <si>
    <t>村级农田水利基础设施建设，由高标办牵头实施，由财政局根据省安排高标准农田建设到县资金安排。</t>
  </si>
  <si>
    <t>省巩固拓展产业扶贫成果重点项目</t>
  </si>
  <si>
    <t>按省农业农村厅批复情况组织实施省巩固拓展产业扶贫成果重点项目</t>
  </si>
  <si>
    <t>农产品产地冷藏保鲜设施建设</t>
  </si>
  <si>
    <t>用于支持农产品产地冷藏保鲜设施建设</t>
  </si>
  <si>
    <t>新型经营主体贴息资金</t>
  </si>
  <si>
    <t>用于支持新型经营主体贴息。</t>
  </si>
  <si>
    <t>扶持壮大村级集体经济</t>
  </si>
  <si>
    <t>组织部</t>
  </si>
  <si>
    <t>农村综合改革转移支付扶持壮大村级集体经济</t>
  </si>
  <si>
    <t>创建全国全域旅游引领区项目</t>
  </si>
  <si>
    <t>文旅广体局</t>
  </si>
  <si>
    <t>支持乡村文化、旅游发展产业发展和基础设施建设</t>
  </si>
  <si>
    <t>林业生态保护修复</t>
  </si>
  <si>
    <t>林业局</t>
  </si>
  <si>
    <t>用于支持全县林业生态保护修复项目</t>
  </si>
  <si>
    <t>油茶产业发展</t>
  </si>
  <si>
    <t>用于支持全县油茶产业发展。</t>
  </si>
  <si>
    <t>国有贫困林场产业发展项目</t>
  </si>
  <si>
    <t>用于国有贫困林场产业发展项目</t>
  </si>
  <si>
    <t>送苗下乡、古楠木保护</t>
  </si>
  <si>
    <t>用于支持送苗下乡（150万万元）、古楠木保护（60万元）</t>
  </si>
  <si>
    <t>老区改革产业发展项目</t>
  </si>
  <si>
    <t>民政局</t>
  </si>
  <si>
    <t>用于支持老区改革产业基地建设</t>
  </si>
  <si>
    <t>能繁母猪、蜂业质量提升与授粉技术推广项目</t>
  </si>
  <si>
    <t>畜牧水产农机事务中心</t>
  </si>
  <si>
    <t>用于支持能繁母猪、蜂业质量提升与授粉技术推广。</t>
  </si>
  <si>
    <t>农村妇女技能培训</t>
  </si>
  <si>
    <t>妇联</t>
  </si>
  <si>
    <t>通过培训农村妇女湘绣、手工编织等加工技能以及关爱服务培训，使农村妇女增收</t>
  </si>
  <si>
    <t>巩固拓展脱贫攻坚成果示范园</t>
  </si>
  <si>
    <t>乡村振兴局
伍市镇</t>
  </si>
  <si>
    <t>用于支持伍市镇-园艺中心巩固拓展脱贫攻坚成果示范园创建。</t>
  </si>
  <si>
    <t>乡镇重点村、示范村示范产业</t>
  </si>
  <si>
    <t>各乡镇</t>
  </si>
  <si>
    <t>按照乡村振兴产业发展要求，及各乡镇产业发展思路，对近年来已形成初步规模、发展较好、带动效果强的项目给予扶持，突出示范带动效应，为乡镇乡村振兴产业发展提供示范、亮点。</t>
  </si>
  <si>
    <t>二、基础建设</t>
  </si>
  <si>
    <t>汉昌街道基础设施建设</t>
  </si>
  <si>
    <t>汉昌街道</t>
  </si>
  <si>
    <t>用于支持该乡镇行政村的群众交通建设、水利设施建设和农村人居环境整治项目。</t>
  </si>
  <si>
    <t>天岳街道基础设施建设</t>
  </si>
  <si>
    <t>天岳街道</t>
  </si>
  <si>
    <t>三阳乡基础设施建设</t>
  </si>
  <si>
    <t>三阳乡</t>
  </si>
  <si>
    <t>福寿山镇基础设施建设</t>
  </si>
  <si>
    <t>福寿山镇</t>
  </si>
  <si>
    <t>安定镇基础设施建设</t>
  </si>
  <si>
    <t>安定镇</t>
  </si>
  <si>
    <t>三市镇基础设施建设</t>
  </si>
  <si>
    <t>三市镇</t>
  </si>
  <si>
    <t>加义镇基础设施建设</t>
  </si>
  <si>
    <t>加义镇</t>
  </si>
  <si>
    <t>长寿镇基础设施建设</t>
  </si>
  <si>
    <t>长寿镇</t>
  </si>
  <si>
    <t>木金乡基础设施建设</t>
  </si>
  <si>
    <t>木金乡</t>
  </si>
  <si>
    <t>龙门镇基础设施建设</t>
  </si>
  <si>
    <t>龙门镇</t>
  </si>
  <si>
    <t>石牛寨镇基础设施建设</t>
  </si>
  <si>
    <t>石牛寨镇</t>
  </si>
  <si>
    <t>虹桥镇基础设施建设</t>
  </si>
  <si>
    <t>虹桥镇</t>
  </si>
  <si>
    <t>南江镇基础设施建设</t>
  </si>
  <si>
    <t>南江镇</t>
  </si>
  <si>
    <t>上塔市镇基础设施建设</t>
  </si>
  <si>
    <t>上塔市镇</t>
  </si>
  <si>
    <t>板江乡基础设施建设</t>
  </si>
  <si>
    <t>板江乡</t>
  </si>
  <si>
    <t>大洲乡基础设施建设</t>
  </si>
  <si>
    <t>大洲乡</t>
  </si>
  <si>
    <t>梅仙镇基础设施建设</t>
  </si>
  <si>
    <t>梅仙镇</t>
  </si>
  <si>
    <t>三墩乡基础设施建设</t>
  </si>
  <si>
    <t>三墩乡</t>
  </si>
  <si>
    <t>童市镇基础设施建设</t>
  </si>
  <si>
    <t>童市镇</t>
  </si>
  <si>
    <t>岑川镇基础设施建设</t>
  </si>
  <si>
    <t>岑川镇</t>
  </si>
  <si>
    <t>余坪镇基础设施建设</t>
  </si>
  <si>
    <t>余坪镇</t>
  </si>
  <si>
    <t>瓮江镇基础设施建设</t>
  </si>
  <si>
    <t>瓮江镇</t>
  </si>
  <si>
    <t>浯口镇基础设施建设</t>
  </si>
  <si>
    <t>浯口镇</t>
  </si>
  <si>
    <t>伍市镇基础设施建设</t>
  </si>
  <si>
    <t>伍市镇</t>
  </si>
  <si>
    <t>向家镇基础设施建设</t>
  </si>
  <si>
    <t>向家镇</t>
  </si>
  <si>
    <t>园艺示范中心基础设施建设</t>
  </si>
  <si>
    <t>园艺示范中心</t>
  </si>
  <si>
    <t>平江县创建宜居宜业和美乡村</t>
  </si>
  <si>
    <t>支持打造全县乡村振兴示范村。</t>
  </si>
  <si>
    <t>人居环境整治项目</t>
  </si>
  <si>
    <t>人居环境整治办</t>
  </si>
  <si>
    <t>用于支持推进全县人居环境整治项目</t>
  </si>
  <si>
    <t>老区改革基础设施建设项目</t>
  </si>
  <si>
    <t>用于支持老区改革基础设施建设</t>
  </si>
  <si>
    <t>交通基础设施建设</t>
  </si>
  <si>
    <t>交通局</t>
  </si>
  <si>
    <t>根据县交通运输局交通扶贫项目计划，按农村公路建设、危桥改造、安防工程等项目要求分配到村。</t>
  </si>
  <si>
    <t>水利基础设施建设</t>
  </si>
  <si>
    <t>水利局</t>
  </si>
  <si>
    <t>用于万方山塘除险加固、河流治理、小型水库处险加固、灌区抢修等项目建设。</t>
  </si>
  <si>
    <t>三、政策保障</t>
  </si>
  <si>
    <t>“雨露计划”中职、中技学历职业教育</t>
  </si>
  <si>
    <t>向中职、中技、高职学历职业教育学生发放助学补助，每生每学期1500元，打卡到户。</t>
  </si>
  <si>
    <t>危房改造</t>
  </si>
  <si>
    <t>住建局</t>
  </si>
  <si>
    <t>解决脱贫户的新户单建和修缮加固</t>
  </si>
  <si>
    <t>公益岗位生态环保员</t>
  </si>
  <si>
    <t>聘请监测户、脱贫户为生态保护员每人每年补贴6000元。</t>
  </si>
  <si>
    <t>护老员补助项目</t>
  </si>
  <si>
    <t>解决全县70监测户和建档立卡脱贫户中的低收入户劳动力就业,每名护老员每月报酬800元</t>
  </si>
  <si>
    <t>脱贫人口一次性交通补贴</t>
  </si>
  <si>
    <t>对年度内外出务工的脱贫人口给予一次性交通补贴</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</si>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</sst>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宋体"/>
      <charset val="134"/>
    </font>
    <font>
      <sz val="11"/>
      <color rgb="FFFF0000"/>
      <name val="宋体"/>
      <charset val="134"/>
    </font>
    <font>
      <sz val="12"/>
      <name val="黑体"/>
      <charset val="134"/>
    </font>
    <font>
      <sz val="12"/>
      <name val="宋体"/>
      <charset val="134"/>
    </font>
    <font>
      <sz val="12"/>
      <color indexed="8"/>
      <name val="宋体"/>
      <charset val="134"/>
    </font>
    <font>
      <sz val="16"/>
      <name val="方正小标宋简体"/>
      <charset val="134"/>
    </font>
    <font>
      <sz val="22"/>
      <name val="宋体"/>
      <charset val="134"/>
    </font>
    <font>
      <sz val="12"/>
      <color indexed="8"/>
      <name val="仿宋"/>
      <charset val="134"/>
    </font>
    <font>
      <b/>
      <sz val="12"/>
      <name val="仿宋"/>
      <charset val="134"/>
    </font>
    <font>
      <sz val="12"/>
      <name val="仿宋"/>
      <charset val="134"/>
    </font>
    <font>
      <sz val="11"/>
      <name val="仿宋"/>
      <charset val="134"/>
    </font>
    <font>
      <sz val="11"/>
      <color indexed="8"/>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2"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6"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12"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7" borderId="7"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6" fillId="9" borderId="0" applyNumberFormat="0" applyBorder="0" applyAlignment="0" applyProtection="0">
      <alignment vertical="center"/>
    </xf>
    <xf numFmtId="0" fontId="19" fillId="0" borderId="9" applyNumberFormat="0" applyFill="0" applyAlignment="0" applyProtection="0">
      <alignment vertical="center"/>
    </xf>
    <xf numFmtId="0" fontId="16" fillId="10" borderId="0" applyNumberFormat="0" applyBorder="0" applyAlignment="0" applyProtection="0">
      <alignment vertical="center"/>
    </xf>
    <xf numFmtId="0" fontId="25" fillId="11" borderId="10" applyNumberFormat="0" applyAlignment="0" applyProtection="0">
      <alignment vertical="center"/>
    </xf>
    <xf numFmtId="0" fontId="26" fillId="11" borderId="6" applyNumberFormat="0" applyAlignment="0" applyProtection="0">
      <alignment vertical="center"/>
    </xf>
    <xf numFmtId="0" fontId="27" fillId="12" borderId="11"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33">
    <xf numFmtId="0" fontId="0" fillId="0" borderId="0" xfId="0">
      <alignment vertical="center"/>
    </xf>
    <xf numFmtId="0" fontId="1" fillId="0" borderId="0" xfId="0" applyFont="1" applyFill="1">
      <alignment vertical="center"/>
    </xf>
    <xf numFmtId="0" fontId="0" fillId="0" borderId="0" xfId="0" applyFill="1">
      <alignment vertical="center"/>
    </xf>
    <xf numFmtId="0" fontId="2" fillId="0" borderId="0" xfId="0" applyFont="1" applyFill="1" applyAlignment="1">
      <alignment horizontal="lef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xf>
    <xf numFmtId="0" fontId="9" fillId="0" borderId="2" xfId="0"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7"/>
  <sheetViews>
    <sheetView tabSelected="1" topLeftCell="A56" workbookViewId="0">
      <selection activeCell="A61" sqref="A61:A66"/>
    </sheetView>
  </sheetViews>
  <sheetFormatPr defaultColWidth="9" defaultRowHeight="13.5" outlineLevelCol="5"/>
  <cols>
    <col min="1" max="1" width="10.625" style="2" customWidth="1"/>
    <col min="2" max="2" width="6.625" style="2" customWidth="1"/>
    <col min="3" max="3" width="25.625" style="2" customWidth="1"/>
    <col min="4" max="4" width="11.625" style="2" customWidth="1"/>
    <col min="5" max="5" width="14.025" style="2" customWidth="1"/>
    <col min="6" max="6" width="64.5083333333333" style="2" customWidth="1"/>
    <col min="7" max="16384" width="9" style="2"/>
  </cols>
  <sheetData>
    <row r="1" ht="30" customHeight="1" spans="1:6">
      <c r="A1" s="3" t="s">
        <v>0</v>
      </c>
      <c r="B1" s="3"/>
      <c r="C1" s="4"/>
      <c r="D1" s="4"/>
      <c r="E1" s="4"/>
      <c r="F1" s="5"/>
    </row>
    <row r="2" ht="40" customHeight="1" spans="1:6">
      <c r="A2" s="6" t="s">
        <v>1</v>
      </c>
      <c r="B2" s="6"/>
      <c r="C2" s="6"/>
      <c r="D2" s="6"/>
      <c r="E2" s="6"/>
      <c r="F2" s="6"/>
    </row>
    <row r="3" ht="20" customHeight="1" spans="1:6">
      <c r="A3" s="7"/>
      <c r="B3" s="8"/>
      <c r="C3" s="8"/>
      <c r="D3" s="8"/>
      <c r="E3" s="8"/>
      <c r="F3" s="9" t="s">
        <v>2</v>
      </c>
    </row>
    <row r="4" ht="40" customHeight="1" spans="1:6">
      <c r="A4" s="10" t="s">
        <v>3</v>
      </c>
      <c r="B4" s="10" t="s">
        <v>4</v>
      </c>
      <c r="C4" s="10" t="s">
        <v>5</v>
      </c>
      <c r="D4" s="10" t="s">
        <v>6</v>
      </c>
      <c r="E4" s="10" t="s">
        <v>7</v>
      </c>
      <c r="F4" s="10" t="s">
        <v>8</v>
      </c>
    </row>
    <row r="5" ht="40" customHeight="1" spans="1:6">
      <c r="A5" s="10" t="s">
        <v>9</v>
      </c>
      <c r="B5" s="10" t="s">
        <v>10</v>
      </c>
      <c r="C5" s="10"/>
      <c r="D5" s="11">
        <f>SUM(D6:D28)</f>
        <v>23155.77</v>
      </c>
      <c r="E5" s="12"/>
      <c r="F5" s="12"/>
    </row>
    <row r="6" ht="40" customHeight="1" spans="1:6">
      <c r="A6" s="10"/>
      <c r="B6" s="13">
        <f>ROW()-5</f>
        <v>1</v>
      </c>
      <c r="C6" s="13" t="s">
        <v>11</v>
      </c>
      <c r="D6" s="13">
        <v>1100</v>
      </c>
      <c r="E6" s="13" t="s">
        <v>12</v>
      </c>
      <c r="F6" s="14" t="s">
        <v>13</v>
      </c>
    </row>
    <row r="7" ht="40" customHeight="1" spans="1:6">
      <c r="A7" s="10"/>
      <c r="B7" s="13">
        <f t="shared" ref="B7:B16" si="0">ROW()-5</f>
        <v>2</v>
      </c>
      <c r="C7" s="13" t="s">
        <v>14</v>
      </c>
      <c r="D7" s="13">
        <v>150</v>
      </c>
      <c r="E7" s="13" t="s">
        <v>12</v>
      </c>
      <c r="F7" s="14" t="s">
        <v>15</v>
      </c>
    </row>
    <row r="8" ht="60" customHeight="1" spans="1:6">
      <c r="A8" s="10"/>
      <c r="B8" s="13">
        <f t="shared" si="0"/>
        <v>3</v>
      </c>
      <c r="C8" s="13" t="s">
        <v>16</v>
      </c>
      <c r="D8" s="13">
        <v>800</v>
      </c>
      <c r="E8" s="13" t="s">
        <v>12</v>
      </c>
      <c r="F8" s="14" t="s">
        <v>17</v>
      </c>
    </row>
    <row r="9" ht="60" customHeight="1" spans="1:6">
      <c r="A9" s="10"/>
      <c r="B9" s="13">
        <f t="shared" si="0"/>
        <v>4</v>
      </c>
      <c r="C9" s="13" t="s">
        <v>18</v>
      </c>
      <c r="D9" s="15">
        <v>50</v>
      </c>
      <c r="E9" s="13" t="s">
        <v>12</v>
      </c>
      <c r="F9" s="14" t="s">
        <v>19</v>
      </c>
    </row>
    <row r="10" ht="60" customHeight="1" spans="1:6">
      <c r="A10" s="10"/>
      <c r="B10" s="13">
        <f t="shared" si="0"/>
        <v>5</v>
      </c>
      <c r="C10" s="13" t="s">
        <v>20</v>
      </c>
      <c r="D10" s="13">
        <v>210</v>
      </c>
      <c r="E10" s="13" t="s">
        <v>12</v>
      </c>
      <c r="F10" s="14" t="s">
        <v>21</v>
      </c>
    </row>
    <row r="11" ht="50" customHeight="1" spans="1:6">
      <c r="A11" s="10"/>
      <c r="B11" s="13">
        <f t="shared" si="0"/>
        <v>6</v>
      </c>
      <c r="C11" s="13" t="s">
        <v>22</v>
      </c>
      <c r="D11" s="16">
        <v>510</v>
      </c>
      <c r="E11" s="13" t="s">
        <v>12</v>
      </c>
      <c r="F11" s="14" t="s">
        <v>23</v>
      </c>
    </row>
    <row r="12" ht="40" customHeight="1" spans="1:6">
      <c r="A12" s="10" t="s">
        <v>9</v>
      </c>
      <c r="B12" s="13">
        <f t="shared" si="0"/>
        <v>7</v>
      </c>
      <c r="C12" s="13" t="s">
        <v>24</v>
      </c>
      <c r="D12" s="13">
        <v>103</v>
      </c>
      <c r="E12" s="13" t="s">
        <v>12</v>
      </c>
      <c r="F12" s="14" t="s">
        <v>25</v>
      </c>
    </row>
    <row r="13" ht="42.75" spans="1:6">
      <c r="A13" s="10"/>
      <c r="B13" s="13">
        <f t="shared" si="0"/>
        <v>8</v>
      </c>
      <c r="C13" s="13" t="s">
        <v>26</v>
      </c>
      <c r="D13" s="16">
        <v>800</v>
      </c>
      <c r="E13" s="13" t="s">
        <v>27</v>
      </c>
      <c r="F13" s="14" t="s">
        <v>28</v>
      </c>
    </row>
    <row r="14" ht="38" customHeight="1" spans="1:6">
      <c r="A14" s="10"/>
      <c r="B14" s="13">
        <f t="shared" si="0"/>
        <v>9</v>
      </c>
      <c r="C14" s="13" t="s">
        <v>29</v>
      </c>
      <c r="D14" s="13">
        <v>10090.5</v>
      </c>
      <c r="E14" s="13" t="s">
        <v>27</v>
      </c>
      <c r="F14" s="14" t="s">
        <v>30</v>
      </c>
    </row>
    <row r="15" ht="38" customHeight="1" spans="1:6">
      <c r="A15" s="10"/>
      <c r="B15" s="13">
        <f t="shared" si="0"/>
        <v>10</v>
      </c>
      <c r="C15" s="13" t="s">
        <v>31</v>
      </c>
      <c r="D15" s="13">
        <v>850</v>
      </c>
      <c r="E15" s="13" t="s">
        <v>27</v>
      </c>
      <c r="F15" s="14" t="s">
        <v>32</v>
      </c>
    </row>
    <row r="16" ht="38" customHeight="1" spans="1:6">
      <c r="A16" s="10"/>
      <c r="B16" s="13">
        <f t="shared" si="0"/>
        <v>11</v>
      </c>
      <c r="C16" s="13" t="s">
        <v>33</v>
      </c>
      <c r="D16" s="13">
        <f>241+703</f>
        <v>944</v>
      </c>
      <c r="E16" s="17" t="s">
        <v>27</v>
      </c>
      <c r="F16" s="18" t="s">
        <v>34</v>
      </c>
    </row>
    <row r="17" ht="38" customHeight="1" spans="1:6">
      <c r="A17" s="10"/>
      <c r="B17" s="13">
        <f t="shared" ref="B17:B28" si="1">ROW()-5</f>
        <v>12</v>
      </c>
      <c r="C17" s="13" t="s">
        <v>35</v>
      </c>
      <c r="D17" s="13">
        <v>544</v>
      </c>
      <c r="E17" s="17" t="s">
        <v>27</v>
      </c>
      <c r="F17" s="18" t="s">
        <v>36</v>
      </c>
    </row>
    <row r="18" ht="38" customHeight="1" spans="1:6">
      <c r="A18" s="10"/>
      <c r="B18" s="13">
        <f t="shared" si="1"/>
        <v>13</v>
      </c>
      <c r="C18" s="13" t="s">
        <v>37</v>
      </c>
      <c r="D18" s="13">
        <v>1050</v>
      </c>
      <c r="E18" s="13" t="s">
        <v>38</v>
      </c>
      <c r="F18" s="14" t="s">
        <v>39</v>
      </c>
    </row>
    <row r="19" s="1" customFormat="1" ht="38" customHeight="1" spans="1:6">
      <c r="A19" s="10"/>
      <c r="B19" s="13">
        <f t="shared" si="1"/>
        <v>14</v>
      </c>
      <c r="C19" s="13" t="s">
        <v>40</v>
      </c>
      <c r="D19" s="13">
        <v>3000</v>
      </c>
      <c r="E19" s="13" t="s">
        <v>41</v>
      </c>
      <c r="F19" s="14" t="s">
        <v>42</v>
      </c>
    </row>
    <row r="20" ht="38" customHeight="1" spans="1:6">
      <c r="A20" s="10"/>
      <c r="B20" s="13">
        <f t="shared" si="1"/>
        <v>15</v>
      </c>
      <c r="C20" s="13" t="s">
        <v>43</v>
      </c>
      <c r="D20" s="13">
        <v>602.02</v>
      </c>
      <c r="E20" s="13" t="s">
        <v>44</v>
      </c>
      <c r="F20" s="14" t="s">
        <v>45</v>
      </c>
    </row>
    <row r="21" ht="38" customHeight="1" spans="1:6">
      <c r="A21" s="10"/>
      <c r="B21" s="13">
        <f t="shared" si="1"/>
        <v>16</v>
      </c>
      <c r="C21" s="13" t="s">
        <v>46</v>
      </c>
      <c r="D21" s="13">
        <v>698</v>
      </c>
      <c r="E21" s="13" t="s">
        <v>44</v>
      </c>
      <c r="F21" s="14" t="s">
        <v>47</v>
      </c>
    </row>
    <row r="22" ht="38" customHeight="1" spans="1:6">
      <c r="A22" s="10"/>
      <c r="B22" s="13">
        <f t="shared" si="1"/>
        <v>17</v>
      </c>
      <c r="C22" s="13" t="s">
        <v>48</v>
      </c>
      <c r="D22" s="13">
        <v>180</v>
      </c>
      <c r="E22" s="13" t="s">
        <v>44</v>
      </c>
      <c r="F22" s="19" t="s">
        <v>49</v>
      </c>
    </row>
    <row r="23" ht="38" customHeight="1" spans="1:6">
      <c r="A23" s="10"/>
      <c r="B23" s="13">
        <f t="shared" si="1"/>
        <v>18</v>
      </c>
      <c r="C23" s="13" t="s">
        <v>50</v>
      </c>
      <c r="D23" s="13">
        <v>207</v>
      </c>
      <c r="E23" s="13" t="s">
        <v>44</v>
      </c>
      <c r="F23" s="19" t="s">
        <v>51</v>
      </c>
    </row>
    <row r="24" ht="40" customHeight="1" spans="1:6">
      <c r="A24" s="10" t="s">
        <v>9</v>
      </c>
      <c r="B24" s="13">
        <f t="shared" si="1"/>
        <v>19</v>
      </c>
      <c r="C24" s="13" t="s">
        <v>52</v>
      </c>
      <c r="D24" s="13">
        <v>15</v>
      </c>
      <c r="E24" s="13" t="s">
        <v>53</v>
      </c>
      <c r="F24" s="19" t="s">
        <v>54</v>
      </c>
    </row>
    <row r="25" ht="40" customHeight="1" spans="1:6">
      <c r="A25" s="10"/>
      <c r="B25" s="13">
        <f t="shared" si="1"/>
        <v>20</v>
      </c>
      <c r="C25" s="20" t="s">
        <v>55</v>
      </c>
      <c r="D25" s="13">
        <v>201</v>
      </c>
      <c r="E25" s="20" t="s">
        <v>56</v>
      </c>
      <c r="F25" s="19" t="s">
        <v>57</v>
      </c>
    </row>
    <row r="26" ht="40" customHeight="1" spans="1:6">
      <c r="A26" s="10"/>
      <c r="B26" s="13">
        <f t="shared" si="1"/>
        <v>21</v>
      </c>
      <c r="C26" s="13" t="s">
        <v>58</v>
      </c>
      <c r="D26" s="13">
        <v>20</v>
      </c>
      <c r="E26" s="13" t="s">
        <v>59</v>
      </c>
      <c r="F26" s="14" t="s">
        <v>60</v>
      </c>
    </row>
    <row r="27" ht="40" customHeight="1" spans="1:6">
      <c r="A27" s="10"/>
      <c r="B27" s="13">
        <f t="shared" si="1"/>
        <v>22</v>
      </c>
      <c r="C27" s="21" t="s">
        <v>61</v>
      </c>
      <c r="D27" s="22">
        <v>500</v>
      </c>
      <c r="E27" s="21" t="s">
        <v>62</v>
      </c>
      <c r="F27" s="14" t="s">
        <v>63</v>
      </c>
    </row>
    <row r="28" ht="50" customHeight="1" spans="1:6">
      <c r="A28" s="10"/>
      <c r="B28" s="13">
        <f t="shared" si="1"/>
        <v>23</v>
      </c>
      <c r="C28" s="13" t="s">
        <v>64</v>
      </c>
      <c r="D28" s="13">
        <f>573.25-42</f>
        <v>531.25</v>
      </c>
      <c r="E28" s="13" t="s">
        <v>65</v>
      </c>
      <c r="F28" s="14" t="s">
        <v>66</v>
      </c>
    </row>
    <row r="29" ht="40" customHeight="1" spans="1:6">
      <c r="A29" s="23" t="s">
        <v>67</v>
      </c>
      <c r="B29" s="24" t="s">
        <v>10</v>
      </c>
      <c r="C29" s="24"/>
      <c r="D29" s="25">
        <f>SUM(D30:D60)</f>
        <v>10255.75</v>
      </c>
      <c r="E29" s="13"/>
      <c r="F29" s="14"/>
    </row>
    <row r="30" ht="40" customHeight="1" spans="1:6">
      <c r="A30" s="26"/>
      <c r="B30" s="13">
        <f>ROW()-6</f>
        <v>24</v>
      </c>
      <c r="C30" s="21" t="s">
        <v>68</v>
      </c>
      <c r="D30" s="27">
        <v>38</v>
      </c>
      <c r="E30" s="21" t="s">
        <v>69</v>
      </c>
      <c r="F30" s="14" t="s">
        <v>70</v>
      </c>
    </row>
    <row r="31" ht="40" customHeight="1" spans="1:6">
      <c r="A31" s="26"/>
      <c r="B31" s="13">
        <f t="shared" ref="B31:B40" si="2">ROW()-6</f>
        <v>25</v>
      </c>
      <c r="C31" s="21" t="s">
        <v>71</v>
      </c>
      <c r="D31" s="27">
        <v>85.9</v>
      </c>
      <c r="E31" s="28" t="s">
        <v>72</v>
      </c>
      <c r="F31" s="14" t="s">
        <v>70</v>
      </c>
    </row>
    <row r="32" ht="40" customHeight="1" spans="1:6">
      <c r="A32" s="26"/>
      <c r="B32" s="13">
        <f t="shared" si="2"/>
        <v>26</v>
      </c>
      <c r="C32" s="21" t="s">
        <v>73</v>
      </c>
      <c r="D32" s="27">
        <v>130.5</v>
      </c>
      <c r="E32" s="28" t="s">
        <v>74</v>
      </c>
      <c r="F32" s="14" t="s">
        <v>70</v>
      </c>
    </row>
    <row r="33" ht="40" customHeight="1" spans="1:6">
      <c r="A33" s="26"/>
      <c r="B33" s="13">
        <f t="shared" si="2"/>
        <v>27</v>
      </c>
      <c r="C33" s="21" t="s">
        <v>75</v>
      </c>
      <c r="D33" s="27">
        <v>13</v>
      </c>
      <c r="E33" s="28" t="s">
        <v>76</v>
      </c>
      <c r="F33" s="14" t="s">
        <v>70</v>
      </c>
    </row>
    <row r="34" ht="40" customHeight="1" spans="1:6">
      <c r="A34" s="29"/>
      <c r="B34" s="13">
        <f t="shared" si="2"/>
        <v>28</v>
      </c>
      <c r="C34" s="21" t="s">
        <v>77</v>
      </c>
      <c r="D34" s="27">
        <v>104.6</v>
      </c>
      <c r="E34" s="21" t="s">
        <v>78</v>
      </c>
      <c r="F34" s="14" t="s">
        <v>70</v>
      </c>
    </row>
    <row r="35" ht="40" customHeight="1" spans="1:6">
      <c r="A35" s="23" t="s">
        <v>67</v>
      </c>
      <c r="B35" s="13">
        <f t="shared" si="2"/>
        <v>29</v>
      </c>
      <c r="C35" s="21" t="s">
        <v>79</v>
      </c>
      <c r="D35" s="27">
        <v>188</v>
      </c>
      <c r="E35" s="28" t="s">
        <v>80</v>
      </c>
      <c r="F35" s="14" t="s">
        <v>70</v>
      </c>
    </row>
    <row r="36" ht="40" customHeight="1" spans="1:6">
      <c r="A36" s="26"/>
      <c r="B36" s="13">
        <f t="shared" si="2"/>
        <v>30</v>
      </c>
      <c r="C36" s="21" t="s">
        <v>81</v>
      </c>
      <c r="D36" s="27">
        <v>343.05</v>
      </c>
      <c r="E36" s="28" t="s">
        <v>82</v>
      </c>
      <c r="F36" s="14" t="s">
        <v>70</v>
      </c>
    </row>
    <row r="37" ht="40" customHeight="1" spans="1:6">
      <c r="A37" s="26"/>
      <c r="B37" s="13">
        <f t="shared" si="2"/>
        <v>31</v>
      </c>
      <c r="C37" s="21" t="s">
        <v>83</v>
      </c>
      <c r="D37" s="27">
        <v>118</v>
      </c>
      <c r="E37" s="28" t="s">
        <v>84</v>
      </c>
      <c r="F37" s="14" t="s">
        <v>70</v>
      </c>
    </row>
    <row r="38" ht="40" customHeight="1" spans="1:6">
      <c r="A38" s="26"/>
      <c r="B38" s="13">
        <f t="shared" si="2"/>
        <v>32</v>
      </c>
      <c r="C38" s="21" t="s">
        <v>85</v>
      </c>
      <c r="D38" s="27">
        <v>216</v>
      </c>
      <c r="E38" s="28" t="s">
        <v>86</v>
      </c>
      <c r="F38" s="14" t="s">
        <v>70</v>
      </c>
    </row>
    <row r="39" ht="40" customHeight="1" spans="1:6">
      <c r="A39" s="26"/>
      <c r="B39" s="13">
        <f t="shared" si="2"/>
        <v>33</v>
      </c>
      <c r="C39" s="21" t="s">
        <v>87</v>
      </c>
      <c r="D39" s="27">
        <v>29</v>
      </c>
      <c r="E39" s="28" t="s">
        <v>88</v>
      </c>
      <c r="F39" s="14" t="s">
        <v>70</v>
      </c>
    </row>
    <row r="40" ht="40" customHeight="1" spans="1:6">
      <c r="A40" s="26"/>
      <c r="B40" s="13">
        <f t="shared" si="2"/>
        <v>34</v>
      </c>
      <c r="C40" s="21" t="s">
        <v>89</v>
      </c>
      <c r="D40" s="27">
        <v>57</v>
      </c>
      <c r="E40" s="21" t="s">
        <v>90</v>
      </c>
      <c r="F40" s="14" t="s">
        <v>70</v>
      </c>
    </row>
    <row r="41" ht="40" customHeight="1" spans="1:6">
      <c r="A41" s="26"/>
      <c r="B41" s="13">
        <f t="shared" ref="B41:B50" si="3">ROW()-6</f>
        <v>35</v>
      </c>
      <c r="C41" s="21" t="s">
        <v>91</v>
      </c>
      <c r="D41" s="27">
        <v>109</v>
      </c>
      <c r="E41" s="28" t="s">
        <v>92</v>
      </c>
      <c r="F41" s="14" t="s">
        <v>70</v>
      </c>
    </row>
    <row r="42" ht="40" customHeight="1" spans="1:6">
      <c r="A42" s="26"/>
      <c r="B42" s="13">
        <f t="shared" si="3"/>
        <v>36</v>
      </c>
      <c r="C42" s="21" t="s">
        <v>93</v>
      </c>
      <c r="D42" s="27">
        <v>108</v>
      </c>
      <c r="E42" s="28" t="s">
        <v>94</v>
      </c>
      <c r="F42" s="14" t="s">
        <v>70</v>
      </c>
    </row>
    <row r="43" ht="40" customHeight="1" spans="1:6">
      <c r="A43" s="26"/>
      <c r="B43" s="13">
        <f t="shared" si="3"/>
        <v>37</v>
      </c>
      <c r="C43" s="21" t="s">
        <v>95</v>
      </c>
      <c r="D43" s="27">
        <v>23</v>
      </c>
      <c r="E43" s="28" t="s">
        <v>96</v>
      </c>
      <c r="F43" s="14" t="s">
        <v>70</v>
      </c>
    </row>
    <row r="44" ht="40" customHeight="1" spans="1:6">
      <c r="A44" s="26"/>
      <c r="B44" s="13">
        <f t="shared" si="3"/>
        <v>38</v>
      </c>
      <c r="C44" s="21" t="s">
        <v>97</v>
      </c>
      <c r="D44" s="27">
        <v>38</v>
      </c>
      <c r="E44" s="28" t="s">
        <v>98</v>
      </c>
      <c r="F44" s="14" t="s">
        <v>70</v>
      </c>
    </row>
    <row r="45" ht="40" customHeight="1" spans="1:6">
      <c r="A45" s="29"/>
      <c r="B45" s="13">
        <f t="shared" si="3"/>
        <v>39</v>
      </c>
      <c r="C45" s="21" t="s">
        <v>99</v>
      </c>
      <c r="D45" s="27">
        <v>59</v>
      </c>
      <c r="E45" s="28" t="s">
        <v>100</v>
      </c>
      <c r="F45" s="14" t="s">
        <v>70</v>
      </c>
    </row>
    <row r="46" ht="40" customHeight="1" spans="1:6">
      <c r="A46" s="23" t="s">
        <v>67</v>
      </c>
      <c r="B46" s="13">
        <f t="shared" si="3"/>
        <v>40</v>
      </c>
      <c r="C46" s="21" t="s">
        <v>101</v>
      </c>
      <c r="D46" s="27">
        <v>118</v>
      </c>
      <c r="E46" s="28" t="s">
        <v>102</v>
      </c>
      <c r="F46" s="14" t="s">
        <v>70</v>
      </c>
    </row>
    <row r="47" ht="40" customHeight="1" spans="1:6">
      <c r="A47" s="26"/>
      <c r="B47" s="13">
        <f t="shared" si="3"/>
        <v>41</v>
      </c>
      <c r="C47" s="21" t="s">
        <v>103</v>
      </c>
      <c r="D47" s="27">
        <v>28</v>
      </c>
      <c r="E47" s="28" t="s">
        <v>104</v>
      </c>
      <c r="F47" s="14" t="s">
        <v>70</v>
      </c>
    </row>
    <row r="48" ht="40" customHeight="1" spans="1:6">
      <c r="A48" s="26"/>
      <c r="B48" s="13">
        <f t="shared" si="3"/>
        <v>42</v>
      </c>
      <c r="C48" s="21" t="s">
        <v>105</v>
      </c>
      <c r="D48" s="27">
        <v>535</v>
      </c>
      <c r="E48" s="28" t="s">
        <v>106</v>
      </c>
      <c r="F48" s="14" t="s">
        <v>70</v>
      </c>
    </row>
    <row r="49" ht="40" customHeight="1" spans="1:6">
      <c r="A49" s="26"/>
      <c r="B49" s="13">
        <f t="shared" si="3"/>
        <v>43</v>
      </c>
      <c r="C49" s="21" t="s">
        <v>107</v>
      </c>
      <c r="D49" s="27">
        <v>95</v>
      </c>
      <c r="E49" s="28" t="s">
        <v>108</v>
      </c>
      <c r="F49" s="14" t="s">
        <v>70</v>
      </c>
    </row>
    <row r="50" ht="40" customHeight="1" spans="1:6">
      <c r="A50" s="26"/>
      <c r="B50" s="13">
        <f t="shared" si="3"/>
        <v>44</v>
      </c>
      <c r="C50" s="21" t="s">
        <v>109</v>
      </c>
      <c r="D50" s="27">
        <v>84</v>
      </c>
      <c r="E50" s="28" t="s">
        <v>110</v>
      </c>
      <c r="F50" s="14" t="s">
        <v>70</v>
      </c>
    </row>
    <row r="51" ht="40" customHeight="1" spans="1:6">
      <c r="A51" s="26"/>
      <c r="B51" s="13">
        <f t="shared" ref="B51:B60" si="4">ROW()-6</f>
        <v>45</v>
      </c>
      <c r="C51" s="21" t="s">
        <v>111</v>
      </c>
      <c r="D51" s="27">
        <v>162.5</v>
      </c>
      <c r="E51" s="28" t="s">
        <v>112</v>
      </c>
      <c r="F51" s="14" t="s">
        <v>70</v>
      </c>
    </row>
    <row r="52" ht="40" customHeight="1" spans="1:6">
      <c r="A52" s="26"/>
      <c r="B52" s="13">
        <f t="shared" si="4"/>
        <v>46</v>
      </c>
      <c r="C52" s="21" t="s">
        <v>113</v>
      </c>
      <c r="D52" s="27">
        <v>206.3</v>
      </c>
      <c r="E52" s="28" t="s">
        <v>114</v>
      </c>
      <c r="F52" s="14" t="s">
        <v>70</v>
      </c>
    </row>
    <row r="53" ht="40" customHeight="1" spans="1:6">
      <c r="A53" s="26"/>
      <c r="B53" s="13">
        <f t="shared" si="4"/>
        <v>47</v>
      </c>
      <c r="C53" s="21" t="s">
        <v>115</v>
      </c>
      <c r="D53" s="27">
        <v>380.5</v>
      </c>
      <c r="E53" s="28" t="s">
        <v>116</v>
      </c>
      <c r="F53" s="14" t="s">
        <v>70</v>
      </c>
    </row>
    <row r="54" ht="40" customHeight="1" spans="1:6">
      <c r="A54" s="26"/>
      <c r="B54" s="13">
        <f t="shared" si="4"/>
        <v>48</v>
      </c>
      <c r="C54" s="21" t="s">
        <v>117</v>
      </c>
      <c r="D54" s="27">
        <v>284.4</v>
      </c>
      <c r="E54" s="21" t="s">
        <v>118</v>
      </c>
      <c r="F54" s="14" t="s">
        <v>70</v>
      </c>
    </row>
    <row r="55" ht="40" customHeight="1" spans="1:6">
      <c r="A55" s="26"/>
      <c r="B55" s="13">
        <f t="shared" si="4"/>
        <v>49</v>
      </c>
      <c r="C55" s="21" t="s">
        <v>119</v>
      </c>
      <c r="D55" s="27">
        <v>17</v>
      </c>
      <c r="E55" s="21" t="s">
        <v>120</v>
      </c>
      <c r="F55" s="14" t="s">
        <v>70</v>
      </c>
    </row>
    <row r="56" ht="40" customHeight="1" spans="1:6">
      <c r="A56" s="29"/>
      <c r="B56" s="13">
        <f t="shared" si="4"/>
        <v>50</v>
      </c>
      <c r="C56" s="21" t="s">
        <v>121</v>
      </c>
      <c r="D56" s="27">
        <v>1000</v>
      </c>
      <c r="E56" s="21" t="s">
        <v>27</v>
      </c>
      <c r="F56" s="14" t="s">
        <v>122</v>
      </c>
    </row>
    <row r="57" ht="40" customHeight="1" spans="1:6">
      <c r="A57" s="23" t="s">
        <v>67</v>
      </c>
      <c r="B57" s="13">
        <f t="shared" si="4"/>
        <v>51</v>
      </c>
      <c r="C57" s="13" t="s">
        <v>123</v>
      </c>
      <c r="D57" s="13">
        <v>617</v>
      </c>
      <c r="E57" s="13" t="s">
        <v>124</v>
      </c>
      <c r="F57" s="14" t="s">
        <v>125</v>
      </c>
    </row>
    <row r="58" ht="40" customHeight="1" spans="1:6">
      <c r="A58" s="26"/>
      <c r="B58" s="13">
        <f t="shared" si="4"/>
        <v>52</v>
      </c>
      <c r="C58" s="13" t="s">
        <v>126</v>
      </c>
      <c r="D58" s="13">
        <v>25</v>
      </c>
      <c r="E58" s="13" t="s">
        <v>53</v>
      </c>
      <c r="F58" s="14" t="s">
        <v>127</v>
      </c>
    </row>
    <row r="59" ht="40" customHeight="1" spans="1:6">
      <c r="A59" s="26"/>
      <c r="B59" s="13">
        <f t="shared" si="4"/>
        <v>53</v>
      </c>
      <c r="C59" s="13" t="s">
        <v>128</v>
      </c>
      <c r="D59" s="13">
        <f>227+613</f>
        <v>840</v>
      </c>
      <c r="E59" s="13" t="s">
        <v>129</v>
      </c>
      <c r="F59" s="14" t="s">
        <v>130</v>
      </c>
    </row>
    <row r="60" ht="40" customHeight="1" spans="1:6">
      <c r="A60" s="29"/>
      <c r="B60" s="13">
        <f t="shared" si="4"/>
        <v>54</v>
      </c>
      <c r="C60" s="13" t="s">
        <v>131</v>
      </c>
      <c r="D60" s="13">
        <v>4203</v>
      </c>
      <c r="E60" s="13" t="s">
        <v>132</v>
      </c>
      <c r="F60" s="14" t="s">
        <v>133</v>
      </c>
    </row>
    <row r="61" ht="40" customHeight="1" spans="1:6">
      <c r="A61" s="30" t="s">
        <v>134</v>
      </c>
      <c r="B61" s="24" t="s">
        <v>10</v>
      </c>
      <c r="C61" s="24"/>
      <c r="D61" s="24">
        <f>SUM(D62:D66)</f>
        <v>2817</v>
      </c>
      <c r="E61" s="13"/>
      <c r="F61" s="14"/>
    </row>
    <row r="62" ht="40" customHeight="1" spans="1:6">
      <c r="A62" s="31"/>
      <c r="B62" s="13">
        <f>ROW()-7</f>
        <v>55</v>
      </c>
      <c r="C62" s="13" t="s">
        <v>135</v>
      </c>
      <c r="D62" s="13">
        <v>1109</v>
      </c>
      <c r="E62" s="13" t="s">
        <v>12</v>
      </c>
      <c r="F62" s="14" t="s">
        <v>136</v>
      </c>
    </row>
    <row r="63" ht="40" customHeight="1" spans="1:6">
      <c r="A63" s="31"/>
      <c r="B63" s="13">
        <f>ROW()-7</f>
        <v>56</v>
      </c>
      <c r="C63" s="13" t="s">
        <v>137</v>
      </c>
      <c r="D63" s="13">
        <v>40</v>
      </c>
      <c r="E63" s="13" t="s">
        <v>138</v>
      </c>
      <c r="F63" s="14" t="s">
        <v>139</v>
      </c>
    </row>
    <row r="64" ht="40" customHeight="1" spans="1:6">
      <c r="A64" s="31"/>
      <c r="B64" s="13">
        <f>ROW()-7</f>
        <v>57</v>
      </c>
      <c r="C64" s="13" t="s">
        <v>140</v>
      </c>
      <c r="D64" s="13">
        <v>1540</v>
      </c>
      <c r="E64" s="13" t="s">
        <v>12</v>
      </c>
      <c r="F64" s="14" t="s">
        <v>141</v>
      </c>
    </row>
    <row r="65" ht="40" customHeight="1" spans="1:6">
      <c r="A65" s="31"/>
      <c r="B65" s="13">
        <f>ROW()-7</f>
        <v>58</v>
      </c>
      <c r="C65" s="13" t="s">
        <v>142</v>
      </c>
      <c r="D65" s="13">
        <v>28</v>
      </c>
      <c r="E65" s="13" t="s">
        <v>53</v>
      </c>
      <c r="F65" s="14" t="s">
        <v>143</v>
      </c>
    </row>
    <row r="66" ht="40" customHeight="1" spans="1:6">
      <c r="A66" s="32"/>
      <c r="B66" s="13">
        <f>ROW()-7</f>
        <v>59</v>
      </c>
      <c r="C66" s="13" t="s">
        <v>144</v>
      </c>
      <c r="D66" s="13">
        <v>100</v>
      </c>
      <c r="E66" s="13" t="s">
        <v>12</v>
      </c>
      <c r="F66" s="14" t="s">
        <v>145</v>
      </c>
    </row>
    <row r="67" ht="40" customHeight="1" spans="1:6">
      <c r="A67" s="24" t="s">
        <v>146</v>
      </c>
      <c r="B67" s="24"/>
      <c r="C67" s="24"/>
      <c r="D67" s="24">
        <f>D61+D29+D5</f>
        <v>36228.52</v>
      </c>
      <c r="E67" s="13"/>
      <c r="F67" s="14"/>
    </row>
  </sheetData>
  <autoFilter ref="A4:F67">
    <extLst/>
  </autoFilter>
  <mergeCells count="14">
    <mergeCell ref="A1:B1"/>
    <mergeCell ref="A2:F2"/>
    <mergeCell ref="B5:C5"/>
    <mergeCell ref="B29:C29"/>
    <mergeCell ref="B61:C61"/>
    <mergeCell ref="A67:C67"/>
    <mergeCell ref="A5:A11"/>
    <mergeCell ref="A12:A23"/>
    <mergeCell ref="A24:A28"/>
    <mergeCell ref="A29:A34"/>
    <mergeCell ref="A35:A45"/>
    <mergeCell ref="A46:A56"/>
    <mergeCell ref="A57:A60"/>
    <mergeCell ref="A61:A66"/>
  </mergeCells>
  <printOptions horizontalCentered="1"/>
  <pageMargins left="0.66875" right="0.66875" top="0.590277777777778" bottom="0.590277777777778" header="0.5" footer="0.393055555555556"/>
  <pageSetup paperSize="9" firstPageNumber="21" fitToHeight="0"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汤震</cp:lastModifiedBy>
  <dcterms:created xsi:type="dcterms:W3CDTF">2021-05-31T14:06:00Z</dcterms:created>
  <dcterms:modified xsi:type="dcterms:W3CDTF">2023-09-27T13:11:38Z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B0DB1343B7B94DD0950EEDAEDC8284D1</vt:lpwstr>
  </property>
  <property fmtid="{D5CDD505-2E9C-101B-9397-08002B2CF9AE}" pid="3" name="KSOProductBuildVer">
    <vt:lpwstr>2052-11.1.0.14244</vt:lpwstr>
  </property>
</Properties>
</file>